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b\Dropbox\lycee\ts\cprp\TS2\themes\2018\sujets\1-noix piston\cf\"/>
    </mc:Choice>
  </mc:AlternateContent>
  <xr:revisionPtr revIDLastSave="0" documentId="13_ncr:1_{1DA56114-40EB-443C-B079-B71B691C91D7}" xr6:coauthVersionLast="28" xr6:coauthVersionMax="28" xr10:uidLastSave="{00000000-0000-0000-0000-000000000000}"/>
  <bookViews>
    <workbookView xWindow="-12" yWindow="-12" windowWidth="7680" windowHeight="8628" xr2:uid="{00000000-000D-0000-FFFF-FFFF00000000}"/>
  </bookViews>
  <sheets>
    <sheet name="simulation" sheetId="1" r:id="rId1"/>
    <sheet name="Données" sheetId="5" r:id="rId2"/>
  </sheets>
  <definedNames>
    <definedName name="NPhases">Données!$A$7:$A$12</definedName>
    <definedName name="sens">Données!$E$7:$E$8</definedName>
    <definedName name="Surfaces">Données!$C$7:$C$8</definedName>
    <definedName name="_xlnm.Print_Area" localSheetId="0">simulation!$A$1:$CL$209</definedName>
  </definedNames>
  <calcPr calcId="171027"/>
</workbook>
</file>

<file path=xl/calcChain.xml><?xml version="1.0" encoding="utf-8"?>
<calcChain xmlns="http://schemas.openxmlformats.org/spreadsheetml/2006/main">
  <c r="BY118" i="1" l="1"/>
  <c r="CO56" i="1" l="1"/>
  <c r="CP56" i="1"/>
  <c r="CQ56" i="1"/>
  <c r="CR56" i="1"/>
  <c r="CS56" i="1"/>
  <c r="CT56" i="1"/>
  <c r="CU56" i="1"/>
  <c r="CV56" i="1"/>
  <c r="CW56" i="1" s="1"/>
  <c r="CO58" i="1"/>
  <c r="CP58" i="1"/>
  <c r="CY58" i="1" s="1"/>
  <c r="DE58" i="1" s="1"/>
  <c r="CQ58" i="1"/>
  <c r="CR58" i="1"/>
  <c r="CS58" i="1"/>
  <c r="CT58" i="1"/>
  <c r="CU58" i="1"/>
  <c r="CV58" i="1"/>
  <c r="CO60" i="1"/>
  <c r="CY60" i="1" s="1"/>
  <c r="DE60" i="1" s="1"/>
  <c r="CP60" i="1"/>
  <c r="CQ60" i="1"/>
  <c r="CR60" i="1"/>
  <c r="DA60" i="1" s="1"/>
  <c r="DG60" i="1" s="1"/>
  <c r="CS60" i="1"/>
  <c r="CT60" i="1"/>
  <c r="CU60" i="1"/>
  <c r="CV60" i="1"/>
  <c r="CO62" i="1"/>
  <c r="CP62" i="1"/>
  <c r="CW62" i="1" s="1"/>
  <c r="CQ62" i="1"/>
  <c r="CR62" i="1"/>
  <c r="CS62" i="1"/>
  <c r="CT62" i="1"/>
  <c r="CY62" i="1" s="1"/>
  <c r="DE62" i="1" s="1"/>
  <c r="CU62" i="1"/>
  <c r="CV62" i="1"/>
  <c r="DC56" i="1" l="1"/>
  <c r="DC62" i="1"/>
  <c r="CZ60" i="1"/>
  <c r="DF60" i="1" s="1"/>
  <c r="DA62" i="1"/>
  <c r="DG62" i="1" s="1"/>
  <c r="CW58" i="1"/>
  <c r="DB62" i="1"/>
  <c r="DH62" i="1" s="1"/>
  <c r="CZ62" i="1"/>
  <c r="DF62" i="1" s="1"/>
  <c r="CX60" i="1"/>
  <c r="DD60" i="1" s="1"/>
  <c r="DB56" i="1"/>
  <c r="DH56" i="1" s="1"/>
  <c r="CW60" i="1"/>
  <c r="DA56" i="1"/>
  <c r="DG56" i="1" s="1"/>
  <c r="CX58" i="1"/>
  <c r="DD58" i="1" s="1"/>
  <c r="DB58" i="1"/>
  <c r="DH58" i="1" s="1"/>
  <c r="CZ56" i="1"/>
  <c r="DF56" i="1" s="1"/>
  <c r="CX62" i="1"/>
  <c r="DD62" i="1" s="1"/>
  <c r="DA58" i="1"/>
  <c r="DG58" i="1" s="1"/>
  <c r="CY56" i="1"/>
  <c r="DE56" i="1" s="1"/>
  <c r="DB60" i="1"/>
  <c r="DH60" i="1" s="1"/>
  <c r="CZ58" i="1"/>
  <c r="DF58" i="1" s="1"/>
  <c r="CX56" i="1"/>
  <c r="DD56" i="1" s="1"/>
  <c r="DI56" i="1" l="1"/>
  <c r="DJ56" i="1" s="1"/>
  <c r="DI58" i="1"/>
  <c r="DC58" i="1"/>
  <c r="DI60" i="1"/>
  <c r="DJ60" i="1" s="1"/>
  <c r="DC60" i="1"/>
  <c r="DI62" i="1"/>
  <c r="DJ62" i="1" s="1"/>
  <c r="DJ58" i="1" l="1"/>
  <c r="CH62" i="1" l="1"/>
  <c r="CH60" i="1"/>
  <c r="CH58" i="1"/>
  <c r="CH56" i="1"/>
  <c r="BS69" i="1"/>
  <c r="BQ69" i="1"/>
  <c r="BO69" i="1"/>
  <c r="BM69" i="1"/>
  <c r="BK69" i="1"/>
  <c r="BI69" i="1"/>
  <c r="BG69" i="1"/>
  <c r="G69" i="1"/>
  <c r="E69" i="1"/>
  <c r="BS71" i="1"/>
  <c r="BQ71" i="1"/>
  <c r="BO71" i="1"/>
  <c r="BM71" i="1"/>
  <c r="BK71" i="1"/>
  <c r="DC208" i="1" l="1"/>
  <c r="CP208" i="1"/>
  <c r="CN208" i="1"/>
  <c r="DC206" i="1"/>
  <c r="CP206" i="1"/>
  <c r="CN206" i="1"/>
  <c r="DC204" i="1"/>
  <c r="CP204" i="1"/>
  <c r="CN204" i="1"/>
  <c r="DH204" i="1" s="1"/>
  <c r="DC202" i="1"/>
  <c r="CP202" i="1"/>
  <c r="CN202" i="1"/>
  <c r="DH202" i="1" s="1"/>
  <c r="DC200" i="1"/>
  <c r="CP200" i="1"/>
  <c r="DC198" i="1"/>
  <c r="CP198" i="1"/>
  <c r="DC196" i="1"/>
  <c r="CP196" i="1"/>
  <c r="DC194" i="1"/>
  <c r="CP194" i="1"/>
  <c r="BS191" i="1"/>
  <c r="BQ191" i="1"/>
  <c r="BO191" i="1"/>
  <c r="BM191" i="1"/>
  <c r="BK191" i="1"/>
  <c r="BI191" i="1"/>
  <c r="BG191" i="1"/>
  <c r="BE191" i="1"/>
  <c r="BC191" i="1"/>
  <c r="BA191" i="1"/>
  <c r="AY191" i="1"/>
  <c r="AW191" i="1"/>
  <c r="AU191" i="1"/>
  <c r="AS191" i="1"/>
  <c r="AQ191" i="1"/>
  <c r="AO191" i="1"/>
  <c r="AM191" i="1"/>
  <c r="AK191" i="1"/>
  <c r="AI191" i="1"/>
  <c r="AG191" i="1"/>
  <c r="AE191" i="1"/>
  <c r="AC191" i="1"/>
  <c r="AA191" i="1"/>
  <c r="Y191" i="1"/>
  <c r="W191" i="1"/>
  <c r="U191" i="1"/>
  <c r="S191" i="1"/>
  <c r="Q191" i="1"/>
  <c r="O191" i="1"/>
  <c r="M191" i="1"/>
  <c r="K191" i="1"/>
  <c r="I191" i="1"/>
  <c r="G191" i="1"/>
  <c r="E191" i="1"/>
  <c r="DC188" i="1"/>
  <c r="CP188" i="1"/>
  <c r="CN188" i="1"/>
  <c r="DC186" i="1"/>
  <c r="CP186" i="1"/>
  <c r="CN186" i="1"/>
  <c r="DC184" i="1"/>
  <c r="CP184" i="1"/>
  <c r="CN184" i="1"/>
  <c r="DH184" i="1" s="1"/>
  <c r="DC182" i="1"/>
  <c r="CP182" i="1"/>
  <c r="DC180" i="1"/>
  <c r="CP180" i="1"/>
  <c r="DC178" i="1"/>
  <c r="CP178" i="1"/>
  <c r="DC176" i="1"/>
  <c r="CP176" i="1"/>
  <c r="DC174" i="1"/>
  <c r="CP174" i="1"/>
  <c r="BS171" i="1"/>
  <c r="BQ171" i="1"/>
  <c r="BO171" i="1"/>
  <c r="BM171" i="1"/>
  <c r="BK171" i="1"/>
  <c r="BI171" i="1"/>
  <c r="BG171" i="1"/>
  <c r="BE171" i="1"/>
  <c r="BC171" i="1"/>
  <c r="BA171" i="1"/>
  <c r="AY171" i="1"/>
  <c r="AW171" i="1"/>
  <c r="AU171" i="1"/>
  <c r="AS171" i="1"/>
  <c r="AQ171" i="1"/>
  <c r="AO171" i="1"/>
  <c r="AM171" i="1"/>
  <c r="AK171" i="1"/>
  <c r="AI171" i="1"/>
  <c r="AG171" i="1"/>
  <c r="AE171" i="1"/>
  <c r="AC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DH208" i="1" l="1"/>
  <c r="DH206" i="1"/>
  <c r="DH188" i="1"/>
  <c r="DH186" i="1"/>
  <c r="DC108" i="1"/>
  <c r="CP108" i="1"/>
  <c r="CN108" i="1"/>
  <c r="CE108" i="1" s="1"/>
  <c r="DC168" i="1"/>
  <c r="CP168" i="1"/>
  <c r="CN168" i="1"/>
  <c r="DC166" i="1"/>
  <c r="CP166" i="1"/>
  <c r="CN166" i="1"/>
  <c r="DC164" i="1"/>
  <c r="CP164" i="1"/>
  <c r="CN164" i="1"/>
  <c r="DC162" i="1"/>
  <c r="CP162" i="1"/>
  <c r="DC160" i="1"/>
  <c r="CP160" i="1"/>
  <c r="DC158" i="1"/>
  <c r="CP158" i="1"/>
  <c r="DC156" i="1"/>
  <c r="CP156" i="1"/>
  <c r="DC154" i="1"/>
  <c r="CP154" i="1"/>
  <c r="BS151" i="1"/>
  <c r="BQ151" i="1"/>
  <c r="BO151" i="1"/>
  <c r="BM151" i="1"/>
  <c r="BK151" i="1"/>
  <c r="BI151" i="1"/>
  <c r="BG151" i="1"/>
  <c r="BE151" i="1"/>
  <c r="BC151" i="1"/>
  <c r="BA151" i="1"/>
  <c r="AY151" i="1"/>
  <c r="AW151" i="1"/>
  <c r="AU151" i="1"/>
  <c r="AS151" i="1"/>
  <c r="AQ151" i="1"/>
  <c r="AO151" i="1"/>
  <c r="AM151" i="1"/>
  <c r="AK151" i="1"/>
  <c r="AI151" i="1"/>
  <c r="AG151" i="1"/>
  <c r="AE151" i="1"/>
  <c r="AC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DC148" i="1"/>
  <c r="CP148" i="1"/>
  <c r="CN148" i="1"/>
  <c r="DC146" i="1"/>
  <c r="CP146" i="1"/>
  <c r="CN146" i="1"/>
  <c r="DC144" i="1"/>
  <c r="CP144" i="1"/>
  <c r="CN144" i="1"/>
  <c r="DC142" i="1"/>
  <c r="CP142" i="1"/>
  <c r="DC140" i="1"/>
  <c r="CP140" i="1"/>
  <c r="DC138" i="1"/>
  <c r="CP138" i="1"/>
  <c r="DC136" i="1"/>
  <c r="CP136" i="1"/>
  <c r="DC134" i="1"/>
  <c r="CP134" i="1"/>
  <c r="BS131" i="1"/>
  <c r="BQ131" i="1"/>
  <c r="BO131" i="1"/>
  <c r="BM131" i="1"/>
  <c r="BK131" i="1"/>
  <c r="BI131" i="1"/>
  <c r="BG131" i="1"/>
  <c r="BE131" i="1"/>
  <c r="BC131" i="1"/>
  <c r="BA131" i="1"/>
  <c r="AY131" i="1"/>
  <c r="AW131" i="1"/>
  <c r="AU131" i="1"/>
  <c r="AS131" i="1"/>
  <c r="AQ131" i="1"/>
  <c r="AO131" i="1"/>
  <c r="AM131" i="1"/>
  <c r="AK131" i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DC128" i="1"/>
  <c r="CP128" i="1"/>
  <c r="DC126" i="1"/>
  <c r="CP126" i="1"/>
  <c r="DC124" i="1"/>
  <c r="CP124" i="1"/>
  <c r="DC122" i="1"/>
  <c r="CP122" i="1"/>
  <c r="DC120" i="1"/>
  <c r="CP120" i="1"/>
  <c r="DC118" i="1"/>
  <c r="CP118" i="1"/>
  <c r="DC116" i="1"/>
  <c r="CP116" i="1"/>
  <c r="DC114" i="1"/>
  <c r="CP114" i="1"/>
  <c r="CP88" i="1"/>
  <c r="CP90" i="1"/>
  <c r="CP92" i="1"/>
  <c r="CP94" i="1"/>
  <c r="CP96" i="1"/>
  <c r="CP98" i="1"/>
  <c r="CP100" i="1"/>
  <c r="CP102" i="1"/>
  <c r="BS111" i="1"/>
  <c r="BQ111" i="1"/>
  <c r="BO111" i="1"/>
  <c r="BM111" i="1"/>
  <c r="BK111" i="1"/>
  <c r="BI111" i="1"/>
  <c r="BG111" i="1"/>
  <c r="BE111" i="1"/>
  <c r="BC111" i="1"/>
  <c r="BA111" i="1"/>
  <c r="AY111" i="1"/>
  <c r="AW111" i="1"/>
  <c r="AU111" i="1"/>
  <c r="AS111" i="1"/>
  <c r="AQ111" i="1"/>
  <c r="AO111" i="1"/>
  <c r="AM111" i="1"/>
  <c r="AK111" i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DH198" i="1" l="1"/>
  <c r="CE196" i="1"/>
  <c r="DH182" i="1"/>
  <c r="DH180" i="1"/>
  <c r="BY108" i="1"/>
  <c r="DH144" i="1"/>
  <c r="DH168" i="1"/>
  <c r="DH166" i="1"/>
  <c r="DH164" i="1"/>
  <c r="DH148" i="1"/>
  <c r="DH146" i="1"/>
  <c r="DC106" i="1"/>
  <c r="CP106" i="1"/>
  <c r="CN106" i="1"/>
  <c r="CE106" i="1" s="1"/>
  <c r="DC104" i="1"/>
  <c r="CP104" i="1"/>
  <c r="CN104" i="1"/>
  <c r="CE104" i="1" s="1"/>
  <c r="DC102" i="1"/>
  <c r="DC100" i="1"/>
  <c r="DC98" i="1"/>
  <c r="DC96" i="1"/>
  <c r="DC94" i="1"/>
  <c r="DC92" i="1"/>
  <c r="DC90" i="1"/>
  <c r="DC88" i="1"/>
  <c r="DC86" i="1"/>
  <c r="CP86" i="1"/>
  <c r="DC84" i="1"/>
  <c r="CP84" i="1"/>
  <c r="DC82" i="1"/>
  <c r="CP82" i="1"/>
  <c r="DC80" i="1"/>
  <c r="CP80" i="1"/>
  <c r="CN80" i="1"/>
  <c r="CE80" i="1" s="1"/>
  <c r="DC78" i="1"/>
  <c r="CP78" i="1"/>
  <c r="CN76" i="1"/>
  <c r="CE76" i="1" s="1"/>
  <c r="DC76" i="1"/>
  <c r="CP76" i="1"/>
  <c r="DD66" i="1"/>
  <c r="DD194" i="1" l="1"/>
  <c r="DD202" i="1"/>
  <c r="DD206" i="1"/>
  <c r="DD178" i="1"/>
  <c r="DD180" i="1"/>
  <c r="DD200" i="1"/>
  <c r="DD184" i="1"/>
  <c r="DD176" i="1"/>
  <c r="DD204" i="1"/>
  <c r="DD198" i="1"/>
  <c r="DD188" i="1"/>
  <c r="DD182" i="1"/>
  <c r="DD174" i="1"/>
  <c r="DD186" i="1"/>
  <c r="DD208" i="1"/>
  <c r="DD196" i="1"/>
  <c r="DD108" i="1"/>
  <c r="CE176" i="1"/>
  <c r="DD102" i="1"/>
  <c r="DD158" i="1"/>
  <c r="DD148" i="1"/>
  <c r="DD136" i="1"/>
  <c r="DD128" i="1"/>
  <c r="DD120" i="1"/>
  <c r="DD156" i="1"/>
  <c r="DD164" i="1"/>
  <c r="DD142" i="1"/>
  <c r="DD118" i="1"/>
  <c r="DD168" i="1"/>
  <c r="DD146" i="1"/>
  <c r="DD162" i="1"/>
  <c r="DD154" i="1"/>
  <c r="DD140" i="1"/>
  <c r="DD124" i="1"/>
  <c r="DD116" i="1"/>
  <c r="DD166" i="1"/>
  <c r="DD160" i="1"/>
  <c r="DD144" i="1"/>
  <c r="DD138" i="1"/>
  <c r="DD122" i="1"/>
  <c r="DD114" i="1"/>
  <c r="DD134" i="1"/>
  <c r="DD126" i="1"/>
  <c r="DD80" i="1"/>
  <c r="DD88" i="1"/>
  <c r="DD96" i="1"/>
  <c r="DD76" i="1"/>
  <c r="DD82" i="1"/>
  <c r="DD104" i="1"/>
  <c r="DD90" i="1"/>
  <c r="DD98" i="1"/>
  <c r="DD84" i="1"/>
  <c r="DD78" i="1"/>
  <c r="DD92" i="1"/>
  <c r="DD100" i="1"/>
  <c r="DD106" i="1"/>
  <c r="DD86" i="1"/>
  <c r="DD94" i="1"/>
  <c r="BY80" i="1"/>
  <c r="BY104" i="1"/>
  <c r="BY106" i="1"/>
  <c r="BY76" i="1"/>
  <c r="CQ66" i="1"/>
  <c r="CV38" i="1"/>
  <c r="CQ176" i="1" l="1"/>
  <c r="CQ204" i="1"/>
  <c r="CQ198" i="1"/>
  <c r="CQ188" i="1"/>
  <c r="CQ182" i="1"/>
  <c r="CQ174" i="1"/>
  <c r="CQ208" i="1"/>
  <c r="CQ196" i="1"/>
  <c r="CQ184" i="1"/>
  <c r="CQ202" i="1"/>
  <c r="CQ186" i="1"/>
  <c r="CQ180" i="1"/>
  <c r="CQ194" i="1"/>
  <c r="CQ200" i="1"/>
  <c r="CQ206" i="1"/>
  <c r="CQ178" i="1"/>
  <c r="CQ108" i="1"/>
  <c r="CQ168" i="1"/>
  <c r="CQ146" i="1"/>
  <c r="CQ162" i="1"/>
  <c r="CQ154" i="1"/>
  <c r="CQ140" i="1"/>
  <c r="CQ124" i="1"/>
  <c r="CQ116" i="1"/>
  <c r="CQ100" i="1"/>
  <c r="CQ166" i="1"/>
  <c r="CQ160" i="1"/>
  <c r="CQ144" i="1"/>
  <c r="CQ138" i="1"/>
  <c r="CQ98" i="1"/>
  <c r="CQ164" i="1"/>
  <c r="CQ102" i="1"/>
  <c r="CQ156" i="1"/>
  <c r="CQ142" i="1"/>
  <c r="CQ134" i="1"/>
  <c r="CQ126" i="1"/>
  <c r="CQ118" i="1"/>
  <c r="CQ88" i="1"/>
  <c r="CQ92" i="1"/>
  <c r="CQ96" i="1"/>
  <c r="CQ122" i="1"/>
  <c r="CQ114" i="1"/>
  <c r="CQ158" i="1"/>
  <c r="CQ136" i="1"/>
  <c r="CQ148" i="1"/>
  <c r="CQ120" i="1"/>
  <c r="CQ90" i="1"/>
  <c r="CQ128" i="1"/>
  <c r="CQ94" i="1"/>
  <c r="CQ106" i="1"/>
  <c r="CQ78" i="1"/>
  <c r="CQ84" i="1"/>
  <c r="CQ104" i="1"/>
  <c r="CQ82" i="1"/>
  <c r="CQ76" i="1"/>
  <c r="CQ86" i="1"/>
  <c r="CQ80" i="1"/>
  <c r="CR66" i="1"/>
  <c r="Y65" i="1"/>
  <c r="Y51" i="1"/>
  <c r="BS73" i="1"/>
  <c r="BQ73" i="1"/>
  <c r="BO73" i="1"/>
  <c r="BM73" i="1"/>
  <c r="BK73" i="1"/>
  <c r="G67" i="1"/>
  <c r="BS65" i="1"/>
  <c r="BQ65" i="1"/>
  <c r="BO65" i="1"/>
  <c r="BM65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W65" i="1"/>
  <c r="U65" i="1"/>
  <c r="S65" i="1"/>
  <c r="Q65" i="1"/>
  <c r="O65" i="1"/>
  <c r="M65" i="1"/>
  <c r="K65" i="1"/>
  <c r="I65" i="1"/>
  <c r="G65" i="1"/>
  <c r="E65" i="1"/>
  <c r="BS51" i="1"/>
  <c r="BQ51" i="1"/>
  <c r="BO51" i="1"/>
  <c r="BM51" i="1"/>
  <c r="BK51" i="1"/>
  <c r="BI51" i="1"/>
  <c r="BG51" i="1"/>
  <c r="BE51" i="1"/>
  <c r="BC51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W51" i="1"/>
  <c r="U51" i="1"/>
  <c r="S51" i="1"/>
  <c r="Q51" i="1"/>
  <c r="O51" i="1"/>
  <c r="M51" i="1"/>
  <c r="K51" i="1"/>
  <c r="I51" i="1"/>
  <c r="G51" i="1"/>
  <c r="E51" i="1"/>
  <c r="BS34" i="1"/>
  <c r="BQ34" i="1"/>
  <c r="BO34" i="1"/>
  <c r="BM34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Q54" i="1" l="1"/>
  <c r="CT11" i="1"/>
  <c r="CT13" i="1"/>
  <c r="CT15" i="1"/>
  <c r="CT17" i="1"/>
  <c r="CT19" i="1"/>
  <c r="CT21" i="1"/>
  <c r="CT23" i="1"/>
  <c r="CT25" i="1"/>
  <c r="CT27" i="1"/>
  <c r="CT29" i="1"/>
  <c r="CT31" i="1"/>
  <c r="CQ9" i="1"/>
  <c r="CR7" i="1"/>
  <c r="CR54" i="1"/>
  <c r="CS23" i="1"/>
  <c r="CR9" i="1"/>
  <c r="CP54" i="1"/>
  <c r="CU11" i="1"/>
  <c r="CU13" i="1"/>
  <c r="CU15" i="1"/>
  <c r="CU17" i="1"/>
  <c r="CU19" i="1"/>
  <c r="CU21" i="1"/>
  <c r="CU23" i="1"/>
  <c r="CU25" i="1"/>
  <c r="CU27" i="1"/>
  <c r="CU29" i="1"/>
  <c r="CU31" i="1"/>
  <c r="CP9" i="1"/>
  <c r="CQ7" i="1"/>
  <c r="CS13" i="1"/>
  <c r="CS25" i="1"/>
  <c r="CO54" i="1"/>
  <c r="CV11" i="1"/>
  <c r="CV13" i="1"/>
  <c r="CV15" i="1"/>
  <c r="CV17" i="1"/>
  <c r="CV19" i="1"/>
  <c r="CV21" i="1"/>
  <c r="CV23" i="1"/>
  <c r="CV25" i="1"/>
  <c r="CV27" i="1"/>
  <c r="CV29" i="1"/>
  <c r="CV31" i="1"/>
  <c r="CO9" i="1"/>
  <c r="CP7" i="1"/>
  <c r="CV54" i="1"/>
  <c r="CO11" i="1"/>
  <c r="CO13" i="1"/>
  <c r="CO15" i="1"/>
  <c r="CO17" i="1"/>
  <c r="CO19" i="1"/>
  <c r="CO21" i="1"/>
  <c r="CO23" i="1"/>
  <c r="CO25" i="1"/>
  <c r="CO27" i="1"/>
  <c r="CO29" i="1"/>
  <c r="CO31" i="1"/>
  <c r="CV9" i="1"/>
  <c r="CV7" i="1"/>
  <c r="CS19" i="1"/>
  <c r="CU54" i="1"/>
  <c r="CP11" i="1"/>
  <c r="CP13" i="1"/>
  <c r="CP15" i="1"/>
  <c r="CP17" i="1"/>
  <c r="CP19" i="1"/>
  <c r="CP21" i="1"/>
  <c r="CP23" i="1"/>
  <c r="CP25" i="1"/>
  <c r="CP27" i="1"/>
  <c r="CP29" i="1"/>
  <c r="CP31" i="1"/>
  <c r="CU9" i="1"/>
  <c r="CU7" i="1"/>
  <c r="CS15" i="1"/>
  <c r="CS21" i="1"/>
  <c r="CS31" i="1"/>
  <c r="CT54" i="1"/>
  <c r="CQ11" i="1"/>
  <c r="CQ13" i="1"/>
  <c r="CQ15" i="1"/>
  <c r="CQ17" i="1"/>
  <c r="CQ19" i="1"/>
  <c r="CQ21" i="1"/>
  <c r="CQ23" i="1"/>
  <c r="CQ25" i="1"/>
  <c r="CQ27" i="1"/>
  <c r="CQ29" i="1"/>
  <c r="CQ31" i="1"/>
  <c r="CT9" i="1"/>
  <c r="CT7" i="1"/>
  <c r="CS11" i="1"/>
  <c r="CS27" i="1"/>
  <c r="CO7" i="1"/>
  <c r="CS54" i="1"/>
  <c r="CR11" i="1"/>
  <c r="CR13" i="1"/>
  <c r="CR15" i="1"/>
  <c r="CR17" i="1"/>
  <c r="CR19" i="1"/>
  <c r="CR21" i="1"/>
  <c r="CR23" i="1"/>
  <c r="CR25" i="1"/>
  <c r="CR27" i="1"/>
  <c r="CR29" i="1"/>
  <c r="CR31" i="1"/>
  <c r="CS9" i="1"/>
  <c r="CS7" i="1"/>
  <c r="CS17" i="1"/>
  <c r="CS29" i="1"/>
  <c r="CR204" i="1"/>
  <c r="CR198" i="1"/>
  <c r="CR188" i="1"/>
  <c r="CR182" i="1"/>
  <c r="CR174" i="1"/>
  <c r="CR176" i="1"/>
  <c r="CR208" i="1"/>
  <c r="CR196" i="1"/>
  <c r="CR202" i="1"/>
  <c r="CR186" i="1"/>
  <c r="CR180" i="1"/>
  <c r="CR194" i="1"/>
  <c r="CR206" i="1"/>
  <c r="CR178" i="1"/>
  <c r="CR200" i="1"/>
  <c r="CR184" i="1"/>
  <c r="CR108" i="1"/>
  <c r="CR162" i="1"/>
  <c r="CR154" i="1"/>
  <c r="CR140" i="1"/>
  <c r="CR124" i="1"/>
  <c r="CR116" i="1"/>
  <c r="CR88" i="1"/>
  <c r="CR92" i="1"/>
  <c r="CR96" i="1"/>
  <c r="CR160" i="1"/>
  <c r="CR166" i="1"/>
  <c r="CR144" i="1"/>
  <c r="CR122" i="1"/>
  <c r="CR114" i="1"/>
  <c r="CR100" i="1"/>
  <c r="CR158" i="1"/>
  <c r="CR148" i="1"/>
  <c r="CR136" i="1"/>
  <c r="CR128" i="1"/>
  <c r="CR120" i="1"/>
  <c r="CR90" i="1"/>
  <c r="CR94" i="1"/>
  <c r="CR164" i="1"/>
  <c r="CR156" i="1"/>
  <c r="CR142" i="1"/>
  <c r="CR134" i="1"/>
  <c r="CR126" i="1"/>
  <c r="CR118" i="1"/>
  <c r="CR168" i="1"/>
  <c r="CR146" i="1"/>
  <c r="CR102" i="1"/>
  <c r="CR138" i="1"/>
  <c r="CR98" i="1"/>
  <c r="CR76" i="1"/>
  <c r="CR104" i="1"/>
  <c r="CR82" i="1"/>
  <c r="CR80" i="1"/>
  <c r="CR78" i="1"/>
  <c r="CR84" i="1"/>
  <c r="CR106" i="1"/>
  <c r="CR86" i="1"/>
  <c r="CS66" i="1"/>
  <c r="CY7" i="1" l="1"/>
  <c r="DE7" i="1" s="1"/>
  <c r="CW7" i="1"/>
  <c r="DB7" i="1"/>
  <c r="DH7" i="1" s="1"/>
  <c r="DA7" i="1"/>
  <c r="DG7" i="1" s="1"/>
  <c r="CZ7" i="1"/>
  <c r="DF7" i="1" s="1"/>
  <c r="CX7" i="1"/>
  <c r="DD7" i="1" s="1"/>
  <c r="CX11" i="1"/>
  <c r="DD11" i="1" s="1"/>
  <c r="CW25" i="1"/>
  <c r="DB25" i="1"/>
  <c r="DH25" i="1" s="1"/>
  <c r="CY25" i="1"/>
  <c r="DE25" i="1" s="1"/>
  <c r="CZ25" i="1"/>
  <c r="DF25" i="1" s="1"/>
  <c r="CX25" i="1"/>
  <c r="DD25" i="1" s="1"/>
  <c r="DA25" i="1"/>
  <c r="DG25" i="1" s="1"/>
  <c r="CW21" i="1"/>
  <c r="CX21" i="1"/>
  <c r="DD21" i="1" s="1"/>
  <c r="DB21" i="1"/>
  <c r="DH21" i="1" s="1"/>
  <c r="CY21" i="1"/>
  <c r="DE21" i="1" s="1"/>
  <c r="DA21" i="1"/>
  <c r="DG21" i="1" s="1"/>
  <c r="CZ21" i="1"/>
  <c r="DF21" i="1" s="1"/>
  <c r="CW9" i="1"/>
  <c r="CY9" i="1"/>
  <c r="DE9" i="1" s="1"/>
  <c r="CX9" i="1"/>
  <c r="DD9" i="1" s="1"/>
  <c r="DA9" i="1"/>
  <c r="DG9" i="1" s="1"/>
  <c r="DB9" i="1"/>
  <c r="DH9" i="1" s="1"/>
  <c r="CZ9" i="1"/>
  <c r="DF9" i="1" s="1"/>
  <c r="CY19" i="1"/>
  <c r="DE19" i="1" s="1"/>
  <c r="CX19" i="1"/>
  <c r="DD19" i="1" s="1"/>
  <c r="CZ19" i="1"/>
  <c r="DF19" i="1" s="1"/>
  <c r="DA19" i="1"/>
  <c r="DG19" i="1" s="1"/>
  <c r="CW19" i="1"/>
  <c r="DB19" i="1"/>
  <c r="DH19" i="1" s="1"/>
  <c r="CY17" i="1"/>
  <c r="DE17" i="1" s="1"/>
  <c r="DB17" i="1"/>
  <c r="DH17" i="1" s="1"/>
  <c r="DA17" i="1"/>
  <c r="DG17" i="1" s="1"/>
  <c r="CX17" i="1"/>
  <c r="DD17" i="1" s="1"/>
  <c r="CZ17" i="1"/>
  <c r="DF17" i="1" s="1"/>
  <c r="CS182" i="1"/>
  <c r="CS174" i="1"/>
  <c r="CS208" i="1"/>
  <c r="CS196" i="1"/>
  <c r="CS202" i="1"/>
  <c r="CS186" i="1"/>
  <c r="CS180" i="1"/>
  <c r="CS194" i="1"/>
  <c r="CS204" i="1"/>
  <c r="CS198" i="1"/>
  <c r="CS188" i="1"/>
  <c r="CS206" i="1"/>
  <c r="CS178" i="1"/>
  <c r="CS200" i="1"/>
  <c r="CS184" i="1"/>
  <c r="CS176" i="1"/>
  <c r="CS108" i="1"/>
  <c r="CW17" i="1"/>
  <c r="CX31" i="1"/>
  <c r="DD31" i="1" s="1"/>
  <c r="CZ31" i="1"/>
  <c r="DF31" i="1" s="1"/>
  <c r="CY31" i="1"/>
  <c r="DE31" i="1" s="1"/>
  <c r="CW31" i="1"/>
  <c r="DB31" i="1"/>
  <c r="DH31" i="1" s="1"/>
  <c r="DA31" i="1"/>
  <c r="DG31" i="1" s="1"/>
  <c r="DA15" i="1"/>
  <c r="DG15" i="1" s="1"/>
  <c r="CW15" i="1"/>
  <c r="CX15" i="1"/>
  <c r="DD15" i="1" s="1"/>
  <c r="CY15" i="1"/>
  <c r="DE15" i="1" s="1"/>
  <c r="DB15" i="1"/>
  <c r="DH15" i="1" s="1"/>
  <c r="DB23" i="1"/>
  <c r="DH23" i="1" s="1"/>
  <c r="CW23" i="1"/>
  <c r="DA23" i="1"/>
  <c r="DG23" i="1" s="1"/>
  <c r="CX23" i="1"/>
  <c r="DD23" i="1" s="1"/>
  <c r="CY23" i="1"/>
  <c r="DE23" i="1" s="1"/>
  <c r="CZ23" i="1"/>
  <c r="DF23" i="1" s="1"/>
  <c r="CZ15" i="1"/>
  <c r="DF15" i="1" s="1"/>
  <c r="CY29" i="1"/>
  <c r="DE29" i="1" s="1"/>
  <c r="CX29" i="1"/>
  <c r="DD29" i="1" s="1"/>
  <c r="DA29" i="1"/>
  <c r="DG29" i="1" s="1"/>
  <c r="CZ29" i="1"/>
  <c r="DF29" i="1" s="1"/>
  <c r="DB29" i="1"/>
  <c r="DH29" i="1" s="1"/>
  <c r="CW29" i="1"/>
  <c r="CX13" i="1"/>
  <c r="DD13" i="1" s="1"/>
  <c r="CW13" i="1"/>
  <c r="DA13" i="1"/>
  <c r="DG13" i="1" s="1"/>
  <c r="CY13" i="1"/>
  <c r="DE13" i="1" s="1"/>
  <c r="CZ13" i="1"/>
  <c r="DF13" i="1" s="1"/>
  <c r="DB54" i="1"/>
  <c r="DH54" i="1" s="1"/>
  <c r="DA54" i="1"/>
  <c r="DG54" i="1" s="1"/>
  <c r="CW54" i="1"/>
  <c r="CX54" i="1"/>
  <c r="DD54" i="1" s="1"/>
  <c r="CY54" i="1"/>
  <c r="DE54" i="1" s="1"/>
  <c r="CZ54" i="1"/>
  <c r="DF54" i="1" s="1"/>
  <c r="CW11" i="1"/>
  <c r="DB13" i="1"/>
  <c r="DH13" i="1" s="1"/>
  <c r="DA27" i="1"/>
  <c r="DG27" i="1" s="1"/>
  <c r="CW27" i="1"/>
  <c r="DB27" i="1"/>
  <c r="DH27" i="1" s="1"/>
  <c r="CY27" i="1"/>
  <c r="DE27" i="1" s="1"/>
  <c r="CX27" i="1"/>
  <c r="DD27" i="1" s="1"/>
  <c r="CZ27" i="1"/>
  <c r="DF27" i="1" s="1"/>
  <c r="CZ11" i="1"/>
  <c r="DF11" i="1" s="1"/>
  <c r="CY11" i="1"/>
  <c r="DE11" i="1" s="1"/>
  <c r="DB11" i="1"/>
  <c r="DH11" i="1" s="1"/>
  <c r="DA11" i="1"/>
  <c r="DG11" i="1" s="1"/>
  <c r="CS102" i="1"/>
  <c r="CS166" i="1"/>
  <c r="CS160" i="1"/>
  <c r="CS144" i="1"/>
  <c r="CS138" i="1"/>
  <c r="CS122" i="1"/>
  <c r="CS114" i="1"/>
  <c r="CS88" i="1"/>
  <c r="CS92" i="1"/>
  <c r="CS96" i="1"/>
  <c r="CS158" i="1"/>
  <c r="CS148" i="1"/>
  <c r="CS136" i="1"/>
  <c r="CS164" i="1"/>
  <c r="CS168" i="1"/>
  <c r="CS146" i="1"/>
  <c r="CS98" i="1"/>
  <c r="CS162" i="1"/>
  <c r="CS154" i="1"/>
  <c r="CS140" i="1"/>
  <c r="CS124" i="1"/>
  <c r="CS116" i="1"/>
  <c r="CS142" i="1"/>
  <c r="CS134" i="1"/>
  <c r="CS128" i="1"/>
  <c r="CS120" i="1"/>
  <c r="CS90" i="1"/>
  <c r="CS94" i="1"/>
  <c r="CS100" i="1"/>
  <c r="CS126" i="1"/>
  <c r="CS118" i="1"/>
  <c r="CS156" i="1"/>
  <c r="CS104" i="1"/>
  <c r="CS82" i="1"/>
  <c r="CS76" i="1"/>
  <c r="CS80" i="1"/>
  <c r="CS86" i="1"/>
  <c r="CS106" i="1"/>
  <c r="CS78" i="1"/>
  <c r="CS84" i="1"/>
  <c r="CT66" i="1"/>
  <c r="DC9" i="1" l="1"/>
  <c r="DI9" i="1"/>
  <c r="DJ9" i="1" s="1"/>
  <c r="CH9" i="1" s="1"/>
  <c r="DC23" i="1"/>
  <c r="DJ23" i="1" s="1"/>
  <c r="CH23" i="1" s="1"/>
  <c r="DI23" i="1"/>
  <c r="DC13" i="1"/>
  <c r="DI13" i="1"/>
  <c r="DJ13" i="1" s="1"/>
  <c r="CH13" i="1" s="1"/>
  <c r="DC25" i="1"/>
  <c r="DI25" i="1"/>
  <c r="DI7" i="1"/>
  <c r="DC7" i="1"/>
  <c r="DJ7" i="1" s="1"/>
  <c r="CH7" i="1" s="1"/>
  <c r="DC11" i="1"/>
  <c r="DJ11" i="1" s="1"/>
  <c r="CH11" i="1" s="1"/>
  <c r="DI11" i="1"/>
  <c r="DC31" i="1"/>
  <c r="DI31" i="1"/>
  <c r="DJ31" i="1" s="1"/>
  <c r="CH31" i="1" s="1"/>
  <c r="CT208" i="1"/>
  <c r="CT196" i="1"/>
  <c r="CT202" i="1"/>
  <c r="CT186" i="1"/>
  <c r="CT180" i="1"/>
  <c r="CT194" i="1"/>
  <c r="CT206" i="1"/>
  <c r="CT178" i="1"/>
  <c r="CT200" i="1"/>
  <c r="CT184" i="1"/>
  <c r="CT174" i="1"/>
  <c r="CT176" i="1"/>
  <c r="CT182" i="1"/>
  <c r="CT204" i="1"/>
  <c r="CT198" i="1"/>
  <c r="CT188" i="1"/>
  <c r="CT108" i="1"/>
  <c r="DI54" i="1"/>
  <c r="DC54" i="1"/>
  <c r="DC29" i="1"/>
  <c r="DI29" i="1"/>
  <c r="DC15" i="1"/>
  <c r="DI15" i="1"/>
  <c r="DC17" i="1"/>
  <c r="DI17" i="1"/>
  <c r="DC19" i="1"/>
  <c r="DI19" i="1"/>
  <c r="DC21" i="1"/>
  <c r="DI21" i="1"/>
  <c r="DC27" i="1"/>
  <c r="DI27" i="1"/>
  <c r="CT166" i="1"/>
  <c r="CT160" i="1"/>
  <c r="CT144" i="1"/>
  <c r="CT138" i="1"/>
  <c r="CT122" i="1"/>
  <c r="CT114" i="1"/>
  <c r="CT158" i="1"/>
  <c r="CT148" i="1"/>
  <c r="CT102" i="1"/>
  <c r="CT128" i="1"/>
  <c r="CT92" i="1"/>
  <c r="CT96" i="1"/>
  <c r="CT164" i="1"/>
  <c r="CT156" i="1"/>
  <c r="CT142" i="1"/>
  <c r="CT134" i="1"/>
  <c r="CT126" i="1"/>
  <c r="CT118" i="1"/>
  <c r="CT100" i="1"/>
  <c r="CT168" i="1"/>
  <c r="CT162" i="1"/>
  <c r="CT154" i="1"/>
  <c r="CT140" i="1"/>
  <c r="CT124" i="1"/>
  <c r="CT116" i="1"/>
  <c r="CT90" i="1"/>
  <c r="CT94" i="1"/>
  <c r="CT98" i="1"/>
  <c r="CT136" i="1"/>
  <c r="CT120" i="1"/>
  <c r="CT88" i="1"/>
  <c r="CT146" i="1"/>
  <c r="CT104" i="1"/>
  <c r="CT80" i="1"/>
  <c r="CT86" i="1"/>
  <c r="CT106" i="1"/>
  <c r="CT84" i="1"/>
  <c r="CT82" i="1"/>
  <c r="CT76" i="1"/>
  <c r="CT78" i="1"/>
  <c r="CU66" i="1"/>
  <c r="DJ27" i="1" l="1"/>
  <c r="CH27" i="1" s="1"/>
  <c r="DJ21" i="1"/>
  <c r="CH21" i="1" s="1"/>
  <c r="DJ29" i="1"/>
  <c r="CH29" i="1" s="1"/>
  <c r="DJ25" i="1"/>
  <c r="CH25" i="1" s="1"/>
  <c r="DJ19" i="1"/>
  <c r="CH19" i="1" s="1"/>
  <c r="DJ17" i="1"/>
  <c r="CH17" i="1" s="1"/>
  <c r="DJ15" i="1"/>
  <c r="CH15" i="1" s="1"/>
  <c r="CU202" i="1"/>
  <c r="CU186" i="1"/>
  <c r="CU180" i="1"/>
  <c r="CU208" i="1"/>
  <c r="CU194" i="1"/>
  <c r="CU206" i="1"/>
  <c r="CU178" i="1"/>
  <c r="CU200" i="1"/>
  <c r="CU184" i="1"/>
  <c r="CU176" i="1"/>
  <c r="CU204" i="1"/>
  <c r="CU198" i="1"/>
  <c r="CU188" i="1"/>
  <c r="CU196" i="1"/>
  <c r="CU182" i="1"/>
  <c r="CU174" i="1"/>
  <c r="CU108" i="1"/>
  <c r="DJ54" i="1"/>
  <c r="CH54" i="1" s="1"/>
  <c r="CU98" i="1"/>
  <c r="CU158" i="1"/>
  <c r="CU148" i="1"/>
  <c r="CU136" i="1"/>
  <c r="CU128" i="1"/>
  <c r="CU120" i="1"/>
  <c r="CU164" i="1"/>
  <c r="CU156" i="1"/>
  <c r="CU142" i="1"/>
  <c r="CU134" i="1"/>
  <c r="CU168" i="1"/>
  <c r="CU146" i="1"/>
  <c r="CU166" i="1"/>
  <c r="CU160" i="1"/>
  <c r="CU144" i="1"/>
  <c r="CU138" i="1"/>
  <c r="CU122" i="1"/>
  <c r="CU114" i="1"/>
  <c r="CU90" i="1"/>
  <c r="CU94" i="1"/>
  <c r="CU162" i="1"/>
  <c r="CU154" i="1"/>
  <c r="CU116" i="1"/>
  <c r="CU102" i="1"/>
  <c r="CU140" i="1"/>
  <c r="CU124" i="1"/>
  <c r="CU126" i="1"/>
  <c r="CU118" i="1"/>
  <c r="CU88" i="1"/>
  <c r="CU92" i="1"/>
  <c r="CU96" i="1"/>
  <c r="CU100" i="1"/>
  <c r="CU84" i="1"/>
  <c r="CU80" i="1"/>
  <c r="CU86" i="1"/>
  <c r="CU106" i="1"/>
  <c r="CU78" i="1"/>
  <c r="CU76" i="1"/>
  <c r="CU104" i="1"/>
  <c r="CU82" i="1"/>
  <c r="CV66" i="1"/>
  <c r="CV194" i="1" l="1"/>
  <c r="CV206" i="1"/>
  <c r="CV178" i="1"/>
  <c r="CV200" i="1"/>
  <c r="CV184" i="1"/>
  <c r="CV176" i="1"/>
  <c r="CV186" i="1"/>
  <c r="CV180" i="1"/>
  <c r="CV204" i="1"/>
  <c r="CV198" i="1"/>
  <c r="CV188" i="1"/>
  <c r="CV202" i="1"/>
  <c r="CV182" i="1"/>
  <c r="CV174" i="1"/>
  <c r="CV208" i="1"/>
  <c r="CV196" i="1"/>
  <c r="CV108" i="1"/>
  <c r="CV158" i="1"/>
  <c r="CV148" i="1"/>
  <c r="CV136" i="1"/>
  <c r="CV128" i="1"/>
  <c r="CV120" i="1"/>
  <c r="CV90" i="1"/>
  <c r="CV94" i="1"/>
  <c r="CV156" i="1"/>
  <c r="CV126" i="1"/>
  <c r="CV164" i="1"/>
  <c r="CV98" i="1"/>
  <c r="CV168" i="1"/>
  <c r="CV146" i="1"/>
  <c r="CV162" i="1"/>
  <c r="CV154" i="1"/>
  <c r="CV140" i="1"/>
  <c r="CV124" i="1"/>
  <c r="CV116" i="1"/>
  <c r="CV88" i="1"/>
  <c r="CV92" i="1"/>
  <c r="CV96" i="1"/>
  <c r="CV166" i="1"/>
  <c r="CV160" i="1"/>
  <c r="CV144" i="1"/>
  <c r="CV138" i="1"/>
  <c r="CV122" i="1"/>
  <c r="CV114" i="1"/>
  <c r="CV100" i="1"/>
  <c r="CV118" i="1"/>
  <c r="CV142" i="1"/>
  <c r="CV134" i="1"/>
  <c r="CV102" i="1"/>
  <c r="CV86" i="1"/>
  <c r="CV106" i="1"/>
  <c r="CV78" i="1"/>
  <c r="CV84" i="1"/>
  <c r="CV104" i="1"/>
  <c r="CV82" i="1"/>
  <c r="CV76" i="1"/>
  <c r="CV80" i="1"/>
  <c r="CW66" i="1"/>
  <c r="CW206" i="1" l="1"/>
  <c r="CW178" i="1"/>
  <c r="CW194" i="1"/>
  <c r="CW200" i="1"/>
  <c r="CW184" i="1"/>
  <c r="CW176" i="1"/>
  <c r="CW204" i="1"/>
  <c r="CW198" i="1"/>
  <c r="CW188" i="1"/>
  <c r="CW182" i="1"/>
  <c r="CW174" i="1"/>
  <c r="CW208" i="1"/>
  <c r="CW196" i="1"/>
  <c r="CW202" i="1"/>
  <c r="CW186" i="1"/>
  <c r="CW180" i="1"/>
  <c r="CW108" i="1"/>
  <c r="CW164" i="1"/>
  <c r="CW146" i="1"/>
  <c r="CW156" i="1"/>
  <c r="CW142" i="1"/>
  <c r="CW134" i="1"/>
  <c r="CW126" i="1"/>
  <c r="CW118" i="1"/>
  <c r="CW90" i="1"/>
  <c r="CW94" i="1"/>
  <c r="CW168" i="1"/>
  <c r="CW162" i="1"/>
  <c r="CW154" i="1"/>
  <c r="CW140" i="1"/>
  <c r="CW102" i="1"/>
  <c r="CW166" i="1"/>
  <c r="CW98" i="1"/>
  <c r="CW158" i="1"/>
  <c r="CW148" i="1"/>
  <c r="CW136" i="1"/>
  <c r="CW128" i="1"/>
  <c r="CW120" i="1"/>
  <c r="CW100" i="1"/>
  <c r="CW124" i="1"/>
  <c r="CW116" i="1"/>
  <c r="CW88" i="1"/>
  <c r="CW144" i="1"/>
  <c r="CW138" i="1"/>
  <c r="CW92" i="1"/>
  <c r="CW122" i="1"/>
  <c r="CW160" i="1"/>
  <c r="CW96" i="1"/>
  <c r="CW114" i="1"/>
  <c r="CW86" i="1"/>
  <c r="CW78" i="1"/>
  <c r="CW106" i="1"/>
  <c r="CW84" i="1"/>
  <c r="CW104" i="1"/>
  <c r="CW82" i="1"/>
  <c r="CW80" i="1"/>
  <c r="CW76" i="1"/>
  <c r="CX66" i="1"/>
  <c r="CX200" i="1" l="1"/>
  <c r="CX184" i="1"/>
  <c r="CX176" i="1"/>
  <c r="CX204" i="1"/>
  <c r="CX198" i="1"/>
  <c r="CX188" i="1"/>
  <c r="CX206" i="1"/>
  <c r="CX182" i="1"/>
  <c r="CX174" i="1"/>
  <c r="CX208" i="1"/>
  <c r="CX196" i="1"/>
  <c r="CX202" i="1"/>
  <c r="CX186" i="1"/>
  <c r="CX180" i="1"/>
  <c r="CX194" i="1"/>
  <c r="CX178" i="1"/>
  <c r="CX108" i="1"/>
  <c r="CX156" i="1"/>
  <c r="CX142" i="1"/>
  <c r="CX134" i="1"/>
  <c r="CX126" i="1"/>
  <c r="CX118" i="1"/>
  <c r="CX100" i="1"/>
  <c r="CX154" i="1"/>
  <c r="CX168" i="1"/>
  <c r="CX146" i="1"/>
  <c r="CX162" i="1"/>
  <c r="CX140" i="1"/>
  <c r="CX124" i="1"/>
  <c r="CX116" i="1"/>
  <c r="CX94" i="1"/>
  <c r="CX166" i="1"/>
  <c r="CX160" i="1"/>
  <c r="CX144" i="1"/>
  <c r="CX138" i="1"/>
  <c r="CX122" i="1"/>
  <c r="CX114" i="1"/>
  <c r="CX158" i="1"/>
  <c r="CX148" i="1"/>
  <c r="CX136" i="1"/>
  <c r="CX128" i="1"/>
  <c r="CX120" i="1"/>
  <c r="CX88" i="1"/>
  <c r="CX92" i="1"/>
  <c r="CX96" i="1"/>
  <c r="CX164" i="1"/>
  <c r="CX90" i="1"/>
  <c r="CX98" i="1"/>
  <c r="CX102" i="1"/>
  <c r="CX106" i="1"/>
  <c r="CX78" i="1"/>
  <c r="CX84" i="1"/>
  <c r="CX82" i="1"/>
  <c r="CX76" i="1"/>
  <c r="CX104" i="1"/>
  <c r="CX80" i="1"/>
  <c r="CX86" i="1"/>
  <c r="CY66" i="1"/>
  <c r="CY176" i="1" l="1"/>
  <c r="CY184" i="1"/>
  <c r="CY204" i="1"/>
  <c r="CY198" i="1"/>
  <c r="CY188" i="1"/>
  <c r="CY182" i="1"/>
  <c r="CY174" i="1"/>
  <c r="CY208" i="1"/>
  <c r="CY196" i="1"/>
  <c r="CY200" i="1"/>
  <c r="CY202" i="1"/>
  <c r="CY186" i="1"/>
  <c r="CY180" i="1"/>
  <c r="CY194" i="1"/>
  <c r="CY206" i="1"/>
  <c r="CY178" i="1"/>
  <c r="CY108" i="1"/>
  <c r="CY168" i="1"/>
  <c r="CY146" i="1"/>
  <c r="CY162" i="1"/>
  <c r="CY154" i="1"/>
  <c r="CY140" i="1"/>
  <c r="CY124" i="1"/>
  <c r="CY116" i="1"/>
  <c r="CY100" i="1"/>
  <c r="CY166" i="1"/>
  <c r="CY160" i="1"/>
  <c r="CY144" i="1"/>
  <c r="CY138" i="1"/>
  <c r="CY98" i="1"/>
  <c r="CY164" i="1"/>
  <c r="CY102" i="1"/>
  <c r="CY156" i="1"/>
  <c r="CY142" i="1"/>
  <c r="CY134" i="1"/>
  <c r="CY126" i="1"/>
  <c r="CY118" i="1"/>
  <c r="CY88" i="1"/>
  <c r="CY92" i="1"/>
  <c r="CY96" i="1"/>
  <c r="CY148" i="1"/>
  <c r="CY122" i="1"/>
  <c r="CY114" i="1"/>
  <c r="CY158" i="1"/>
  <c r="CY90" i="1"/>
  <c r="CY94" i="1"/>
  <c r="CY136" i="1"/>
  <c r="CY128" i="1"/>
  <c r="CY120" i="1"/>
  <c r="CY106" i="1"/>
  <c r="CY84" i="1"/>
  <c r="CY104" i="1"/>
  <c r="CY82" i="1"/>
  <c r="CY76" i="1"/>
  <c r="CY80" i="1"/>
  <c r="CY86" i="1"/>
  <c r="CY78" i="1"/>
  <c r="CZ66" i="1"/>
  <c r="CZ204" i="1" l="1"/>
  <c r="CZ198" i="1"/>
  <c r="CZ188" i="1"/>
  <c r="CZ182" i="1"/>
  <c r="CZ174" i="1"/>
  <c r="CZ208" i="1"/>
  <c r="CZ196" i="1"/>
  <c r="CZ202" i="1"/>
  <c r="CZ186" i="1"/>
  <c r="CZ180" i="1"/>
  <c r="CZ194" i="1"/>
  <c r="CZ206" i="1"/>
  <c r="CZ178" i="1"/>
  <c r="CZ176" i="1"/>
  <c r="CZ200" i="1"/>
  <c r="CZ184" i="1"/>
  <c r="CZ108" i="1"/>
  <c r="CZ162" i="1"/>
  <c r="CZ154" i="1"/>
  <c r="CZ140" i="1"/>
  <c r="CZ124" i="1"/>
  <c r="CZ116" i="1"/>
  <c r="CZ88" i="1"/>
  <c r="CZ92" i="1"/>
  <c r="CZ96" i="1"/>
  <c r="CZ160" i="1"/>
  <c r="CZ166" i="1"/>
  <c r="CZ144" i="1"/>
  <c r="CZ100" i="1"/>
  <c r="CZ158" i="1"/>
  <c r="CZ148" i="1"/>
  <c r="CZ136" i="1"/>
  <c r="CZ128" i="1"/>
  <c r="CZ120" i="1"/>
  <c r="CZ90" i="1"/>
  <c r="CZ94" i="1"/>
  <c r="CZ164" i="1"/>
  <c r="CZ156" i="1"/>
  <c r="CZ142" i="1"/>
  <c r="CZ134" i="1"/>
  <c r="CZ126" i="1"/>
  <c r="CZ118" i="1"/>
  <c r="CZ168" i="1"/>
  <c r="CZ146" i="1"/>
  <c r="CZ102" i="1"/>
  <c r="CZ138" i="1"/>
  <c r="CZ122" i="1"/>
  <c r="CZ114" i="1"/>
  <c r="CZ98" i="1"/>
  <c r="CZ104" i="1"/>
  <c r="CZ82" i="1"/>
  <c r="CZ80" i="1"/>
  <c r="CZ78" i="1"/>
  <c r="CZ84" i="1"/>
  <c r="CZ86" i="1"/>
  <c r="CZ106" i="1"/>
  <c r="CZ76" i="1"/>
  <c r="DA66" i="1"/>
  <c r="DA182" i="1" l="1"/>
  <c r="DA174" i="1"/>
  <c r="DA198" i="1"/>
  <c r="DA208" i="1"/>
  <c r="DA196" i="1"/>
  <c r="DA202" i="1"/>
  <c r="DA186" i="1"/>
  <c r="DA180" i="1"/>
  <c r="DA194" i="1"/>
  <c r="DA206" i="1"/>
  <c r="DA178" i="1"/>
  <c r="DA200" i="1"/>
  <c r="DA184" i="1"/>
  <c r="DA204" i="1"/>
  <c r="DA176" i="1"/>
  <c r="DA188" i="1"/>
  <c r="DA108" i="1"/>
  <c r="DA166" i="1"/>
  <c r="DA160" i="1"/>
  <c r="DA144" i="1"/>
  <c r="DA138" i="1"/>
  <c r="DA122" i="1"/>
  <c r="DA114" i="1"/>
  <c r="DA158" i="1"/>
  <c r="DA148" i="1"/>
  <c r="DA136" i="1"/>
  <c r="DA128" i="1"/>
  <c r="DA164" i="1"/>
  <c r="DA168" i="1"/>
  <c r="DA146" i="1"/>
  <c r="DA162" i="1"/>
  <c r="DA154" i="1"/>
  <c r="DA140" i="1"/>
  <c r="DA124" i="1"/>
  <c r="DA116" i="1"/>
  <c r="DA134" i="1"/>
  <c r="DA126" i="1"/>
  <c r="DA118" i="1"/>
  <c r="DA156" i="1"/>
  <c r="DA120" i="1"/>
  <c r="DA142" i="1"/>
  <c r="DA98" i="1"/>
  <c r="DA90" i="1"/>
  <c r="DA104" i="1"/>
  <c r="DA82" i="1"/>
  <c r="DA76" i="1"/>
  <c r="DA96" i="1"/>
  <c r="DA88" i="1"/>
  <c r="DA80" i="1"/>
  <c r="DA86" i="1"/>
  <c r="DA102" i="1"/>
  <c r="DA94" i="1"/>
  <c r="DA106" i="1"/>
  <c r="DA100" i="1"/>
  <c r="DA92" i="1"/>
  <c r="DA78" i="1"/>
  <c r="DA84" i="1"/>
  <c r="DB66" i="1"/>
  <c r="DB208" i="1" l="1"/>
  <c r="DB196" i="1"/>
  <c r="DB202" i="1"/>
  <c r="DB186" i="1"/>
  <c r="DB180" i="1"/>
  <c r="DB194" i="1"/>
  <c r="DB206" i="1"/>
  <c r="DB178" i="1"/>
  <c r="DB174" i="1"/>
  <c r="DB200" i="1"/>
  <c r="DB184" i="1"/>
  <c r="DB182" i="1"/>
  <c r="DB176" i="1"/>
  <c r="DB204" i="1"/>
  <c r="DB198" i="1"/>
  <c r="DB188" i="1"/>
  <c r="DB108" i="1"/>
  <c r="DB166" i="1"/>
  <c r="DB160" i="1"/>
  <c r="DB144" i="1"/>
  <c r="DB138" i="1"/>
  <c r="DB122" i="1"/>
  <c r="DB114" i="1"/>
  <c r="DB158" i="1"/>
  <c r="DB128" i="1"/>
  <c r="DB148" i="1"/>
  <c r="DB164" i="1"/>
  <c r="DB156" i="1"/>
  <c r="DB142" i="1"/>
  <c r="DB134" i="1"/>
  <c r="DB126" i="1"/>
  <c r="DB118" i="1"/>
  <c r="DB168" i="1"/>
  <c r="DB162" i="1"/>
  <c r="DB154" i="1"/>
  <c r="DB140" i="1"/>
  <c r="DB124" i="1"/>
  <c r="DB116" i="1"/>
  <c r="DB120" i="1"/>
  <c r="DB136" i="1"/>
  <c r="DB146" i="1"/>
  <c r="DB104" i="1"/>
  <c r="DB78" i="1"/>
  <c r="DB96" i="1"/>
  <c r="DB88" i="1"/>
  <c r="DB80" i="1"/>
  <c r="DB102" i="1"/>
  <c r="DB94" i="1"/>
  <c r="DB86" i="1"/>
  <c r="DB100" i="1"/>
  <c r="DB92" i="1"/>
  <c r="DB106" i="1"/>
  <c r="DB84" i="1"/>
  <c r="DB82" i="1"/>
  <c r="DB98" i="1"/>
  <c r="DB90" i="1"/>
  <c r="DB76" i="1"/>
  <c r="DE66" i="1"/>
  <c r="DE206" i="1" l="1"/>
  <c r="DE178" i="1"/>
  <c r="DE200" i="1"/>
  <c r="DE184" i="1"/>
  <c r="DE176" i="1"/>
  <c r="DE204" i="1"/>
  <c r="DE198" i="1"/>
  <c r="DE188" i="1"/>
  <c r="DE194" i="1"/>
  <c r="DE182" i="1"/>
  <c r="DE174" i="1"/>
  <c r="DE208" i="1"/>
  <c r="DE196" i="1"/>
  <c r="DE202" i="1"/>
  <c r="DE186" i="1"/>
  <c r="DE180" i="1"/>
  <c r="DE108" i="1"/>
  <c r="DE164" i="1"/>
  <c r="DE168" i="1"/>
  <c r="DE146" i="1"/>
  <c r="DE156" i="1"/>
  <c r="DE142" i="1"/>
  <c r="DE134" i="1"/>
  <c r="DE126" i="1"/>
  <c r="DE118" i="1"/>
  <c r="DE162" i="1"/>
  <c r="DE154" i="1"/>
  <c r="DE140" i="1"/>
  <c r="DE166" i="1"/>
  <c r="DE158" i="1"/>
  <c r="DE148" i="1"/>
  <c r="DE136" i="1"/>
  <c r="DE128" i="1"/>
  <c r="DE120" i="1"/>
  <c r="DE124" i="1"/>
  <c r="DE116" i="1"/>
  <c r="DE138" i="1"/>
  <c r="DE160" i="1"/>
  <c r="DE122" i="1"/>
  <c r="DE114" i="1"/>
  <c r="DE144" i="1"/>
  <c r="DE102" i="1"/>
  <c r="DE94" i="1"/>
  <c r="DE86" i="1"/>
  <c r="DE106" i="1"/>
  <c r="DE100" i="1"/>
  <c r="DE92" i="1"/>
  <c r="DE78" i="1"/>
  <c r="DE84" i="1"/>
  <c r="DE90" i="1"/>
  <c r="DE82" i="1"/>
  <c r="DE76" i="1"/>
  <c r="DE98" i="1"/>
  <c r="DE104" i="1"/>
  <c r="DE96" i="1"/>
  <c r="DE88" i="1"/>
  <c r="DE80" i="1"/>
  <c r="DF66" i="1"/>
  <c r="DF200" i="1" l="1"/>
  <c r="DF184" i="1"/>
  <c r="DF178" i="1"/>
  <c r="DF176" i="1"/>
  <c r="DF204" i="1"/>
  <c r="DF198" i="1"/>
  <c r="DF188" i="1"/>
  <c r="DF182" i="1"/>
  <c r="DF174" i="1"/>
  <c r="DF206" i="1"/>
  <c r="DF208" i="1"/>
  <c r="DF196" i="1"/>
  <c r="DF202" i="1"/>
  <c r="DF186" i="1"/>
  <c r="DF180" i="1"/>
  <c r="DF194" i="1"/>
  <c r="DF108" i="1"/>
  <c r="DF156" i="1"/>
  <c r="DF142" i="1"/>
  <c r="DF134" i="1"/>
  <c r="DF126" i="1"/>
  <c r="DF118" i="1"/>
  <c r="DF162" i="1"/>
  <c r="DF154" i="1"/>
  <c r="DF168" i="1"/>
  <c r="DF146" i="1"/>
  <c r="DF140" i="1"/>
  <c r="DF166" i="1"/>
  <c r="DF160" i="1"/>
  <c r="DF144" i="1"/>
  <c r="DF138" i="1"/>
  <c r="DF122" i="1"/>
  <c r="DF114" i="1"/>
  <c r="DF158" i="1"/>
  <c r="DF148" i="1"/>
  <c r="DF136" i="1"/>
  <c r="DF128" i="1"/>
  <c r="DF120" i="1"/>
  <c r="DF124" i="1"/>
  <c r="DF164" i="1"/>
  <c r="DF116" i="1"/>
  <c r="DF106" i="1"/>
  <c r="DF100" i="1"/>
  <c r="DF92" i="1"/>
  <c r="DF78" i="1"/>
  <c r="DF84" i="1"/>
  <c r="DF98" i="1"/>
  <c r="DF90" i="1"/>
  <c r="DF82" i="1"/>
  <c r="DF96" i="1"/>
  <c r="DF88" i="1"/>
  <c r="DF104" i="1"/>
  <c r="DF76" i="1"/>
  <c r="DF80" i="1"/>
  <c r="DF102" i="1"/>
  <c r="DF94" i="1"/>
  <c r="DF86" i="1"/>
  <c r="DG66" i="1"/>
  <c r="DG176" i="1" l="1"/>
  <c r="CO176" i="1" s="1"/>
  <c r="CN176" i="1" s="1"/>
  <c r="DG204" i="1"/>
  <c r="CO204" i="1" s="1"/>
  <c r="DG198" i="1"/>
  <c r="CO198" i="1" s="1"/>
  <c r="CN198" i="1" s="1"/>
  <c r="DG188" i="1"/>
  <c r="CO188" i="1" s="1"/>
  <c r="DG184" i="1"/>
  <c r="CO184" i="1" s="1"/>
  <c r="DG182" i="1"/>
  <c r="CO182" i="1" s="1"/>
  <c r="CN182" i="1" s="1"/>
  <c r="DG174" i="1"/>
  <c r="CO174" i="1" s="1"/>
  <c r="CN174" i="1" s="1"/>
  <c r="BY174" i="1" s="1"/>
  <c r="DG200" i="1"/>
  <c r="CO200" i="1" s="1"/>
  <c r="CN200" i="1" s="1"/>
  <c r="DH200" i="1" s="1"/>
  <c r="DG208" i="1"/>
  <c r="CO208" i="1" s="1"/>
  <c r="DG196" i="1"/>
  <c r="CO196" i="1" s="1"/>
  <c r="CN196" i="1" s="1"/>
  <c r="DG202" i="1"/>
  <c r="CO202" i="1" s="1"/>
  <c r="DG186" i="1"/>
  <c r="CO186" i="1" s="1"/>
  <c r="DG180" i="1"/>
  <c r="CO180" i="1" s="1"/>
  <c r="CN180" i="1" s="1"/>
  <c r="DG194" i="1"/>
  <c r="CO194" i="1" s="1"/>
  <c r="CN194" i="1" s="1"/>
  <c r="BY194" i="1" s="1"/>
  <c r="DG206" i="1"/>
  <c r="CO206" i="1" s="1"/>
  <c r="DG178" i="1"/>
  <c r="CO178" i="1" s="1"/>
  <c r="CN178" i="1" s="1"/>
  <c r="DH178" i="1" s="1"/>
  <c r="DG108" i="1"/>
  <c r="CO108" i="1" s="1"/>
  <c r="DG168" i="1"/>
  <c r="CO168" i="1" s="1"/>
  <c r="DG146" i="1"/>
  <c r="CO146" i="1" s="1"/>
  <c r="DG162" i="1"/>
  <c r="CO162" i="1" s="1"/>
  <c r="CN162" i="1" s="1"/>
  <c r="DG154" i="1"/>
  <c r="CO154" i="1" s="1"/>
  <c r="CN154" i="1" s="1"/>
  <c r="DG140" i="1"/>
  <c r="CO140" i="1" s="1"/>
  <c r="CN140" i="1" s="1"/>
  <c r="DG124" i="1"/>
  <c r="CO124" i="1" s="1"/>
  <c r="CN124" i="1" s="1"/>
  <c r="DG116" i="1"/>
  <c r="CO116" i="1" s="1"/>
  <c r="CN116" i="1" s="1"/>
  <c r="DG166" i="1"/>
  <c r="CO166" i="1" s="1"/>
  <c r="DG160" i="1"/>
  <c r="CO160" i="1" s="1"/>
  <c r="CN160" i="1" s="1"/>
  <c r="DG144" i="1"/>
  <c r="CO144" i="1" s="1"/>
  <c r="DG138" i="1"/>
  <c r="CO138" i="1" s="1"/>
  <c r="CN138" i="1" s="1"/>
  <c r="DG164" i="1"/>
  <c r="CO164" i="1" s="1"/>
  <c r="DG156" i="1"/>
  <c r="CO156" i="1" s="1"/>
  <c r="CN156" i="1" s="1"/>
  <c r="DG142" i="1"/>
  <c r="CO142" i="1" s="1"/>
  <c r="CN142" i="1" s="1"/>
  <c r="DG134" i="1"/>
  <c r="CO134" i="1" s="1"/>
  <c r="CN134" i="1" s="1"/>
  <c r="DG126" i="1"/>
  <c r="CO126" i="1" s="1"/>
  <c r="CN126" i="1" s="1"/>
  <c r="DG118" i="1"/>
  <c r="CO118" i="1" s="1"/>
  <c r="CN118" i="1" s="1"/>
  <c r="DG158" i="1"/>
  <c r="CO158" i="1" s="1"/>
  <c r="CN158" i="1" s="1"/>
  <c r="DG128" i="1"/>
  <c r="CO128" i="1" s="1"/>
  <c r="CN128" i="1" s="1"/>
  <c r="DG122" i="1"/>
  <c r="CO122" i="1" s="1"/>
  <c r="CN122" i="1" s="1"/>
  <c r="DG120" i="1"/>
  <c r="CO120" i="1" s="1"/>
  <c r="CN120" i="1" s="1"/>
  <c r="DG114" i="1"/>
  <c r="CO114" i="1" s="1"/>
  <c r="CN114" i="1" s="1"/>
  <c r="DG136" i="1"/>
  <c r="CO136" i="1" s="1"/>
  <c r="CN136" i="1" s="1"/>
  <c r="DG148" i="1"/>
  <c r="CO148" i="1" s="1"/>
  <c r="DG106" i="1"/>
  <c r="CO106" i="1" s="1"/>
  <c r="DG100" i="1"/>
  <c r="CO100" i="1" s="1"/>
  <c r="CN100" i="1" s="1"/>
  <c r="DG92" i="1"/>
  <c r="CO92" i="1" s="1"/>
  <c r="CN92" i="1" s="1"/>
  <c r="DG84" i="1"/>
  <c r="CO84" i="1" s="1"/>
  <c r="CN84" i="1" s="1"/>
  <c r="DG98" i="1"/>
  <c r="CO98" i="1" s="1"/>
  <c r="CN98" i="1" s="1"/>
  <c r="DG90" i="1"/>
  <c r="CO90" i="1" s="1"/>
  <c r="CN90" i="1" s="1"/>
  <c r="DG104" i="1"/>
  <c r="CO104" i="1" s="1"/>
  <c r="DG82" i="1"/>
  <c r="CO82" i="1" s="1"/>
  <c r="CN82" i="1" s="1"/>
  <c r="DG76" i="1"/>
  <c r="CO76" i="1" s="1"/>
  <c r="DG88" i="1"/>
  <c r="CO88" i="1" s="1"/>
  <c r="CN88" i="1" s="1"/>
  <c r="DG96" i="1"/>
  <c r="CO96" i="1" s="1"/>
  <c r="CN96" i="1" s="1"/>
  <c r="DG102" i="1"/>
  <c r="CO102" i="1" s="1"/>
  <c r="CN102" i="1" s="1"/>
  <c r="DG94" i="1"/>
  <c r="CO94" i="1" s="1"/>
  <c r="CN94" i="1" s="1"/>
  <c r="DG86" i="1"/>
  <c r="CO86" i="1" s="1"/>
  <c r="CN86" i="1" s="1"/>
  <c r="DG78" i="1"/>
  <c r="CO78" i="1" s="1"/>
  <c r="CN78" i="1" s="1"/>
  <c r="DG80" i="1"/>
  <c r="CO80" i="1" s="1"/>
  <c r="DH194" i="1" l="1"/>
  <c r="DH196" i="1" s="1"/>
  <c r="BY196" i="1" s="1"/>
  <c r="DH174" i="1"/>
  <c r="DH176" i="1" s="1"/>
  <c r="BY176" i="1" s="1"/>
  <c r="BY86" i="1"/>
  <c r="CE86" i="1"/>
  <c r="BY134" i="1"/>
  <c r="DH134" i="1" s="1"/>
  <c r="BY114" i="1"/>
  <c r="DH142" i="1"/>
  <c r="DH124" i="1"/>
  <c r="DH120" i="1"/>
  <c r="DH140" i="1"/>
  <c r="DH122" i="1"/>
  <c r="BY154" i="1"/>
  <c r="DH128" i="1"/>
  <c r="DH138" i="1"/>
  <c r="DH162" i="1"/>
  <c r="DH158" i="1"/>
  <c r="DH126" i="1"/>
  <c r="DH118" i="1"/>
  <c r="DH160" i="1"/>
  <c r="CE82" i="1"/>
  <c r="BY82" i="1"/>
  <c r="CE78" i="1"/>
  <c r="BY78" i="1"/>
  <c r="CE90" i="1"/>
  <c r="BY90" i="1"/>
  <c r="CE98" i="1"/>
  <c r="BY98" i="1"/>
  <c r="BY102" i="1"/>
  <c r="CE102" i="1"/>
  <c r="CE84" i="1"/>
  <c r="BY84" i="1"/>
  <c r="CE96" i="1"/>
  <c r="BY96" i="1"/>
  <c r="CE92" i="1"/>
  <c r="BY92" i="1"/>
  <c r="CE100" i="1"/>
  <c r="BY100" i="1"/>
  <c r="BY94" i="1"/>
  <c r="CE94" i="1"/>
  <c r="CE88" i="1"/>
  <c r="BY88" i="1"/>
  <c r="DH136" i="1" l="1"/>
  <c r="BY136" i="1" s="1"/>
  <c r="CE156" i="1"/>
  <c r="CE116" i="1"/>
  <c r="DH114" i="1"/>
  <c r="DH116" i="1" s="1"/>
  <c r="BY116" i="1" s="1"/>
  <c r="CE136" i="1"/>
  <c r="DH154" i="1"/>
  <c r="DH156" i="1" s="1"/>
  <c r="BY1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jgb</author>
  </authors>
  <commentList>
    <comment ref="CH3" authorId="0" shapeId="0" xr:uid="{F39F2452-D74E-432D-8897-78632D63EBC3}">
      <text>
        <r>
          <rPr>
            <sz val="9"/>
            <color indexed="81"/>
            <rFont val="Tahoma"/>
            <family val="2"/>
          </rPr>
          <t>Si la cote peut être une Cf dans une phase =&gt; indique le numéro de la phase. Sinon, la cote sera une condition pour un transfert de cote.</t>
        </r>
      </text>
    </comment>
    <comment ref="CH50" authorId="0" shapeId="0" xr:uid="{4C5905D8-2DEF-469B-B4C8-8508E6B1E93E}">
      <text>
        <r>
          <rPr>
            <sz val="9"/>
            <color indexed="81"/>
            <rFont val="Tahoma"/>
            <family val="2"/>
          </rPr>
          <t>Si la cote peut être une Cf dans une phase =&gt; indique le numéro de la phase. Sinon, la cote sera une condition pour un transfert de cote.</t>
        </r>
      </text>
    </comment>
    <comment ref="CI114" authorId="0" shapeId="0" xr:uid="{8DC9DC53-414D-406B-97F8-D141CCBA63A7}">
      <text>
        <r>
          <rPr>
            <sz val="9"/>
            <color indexed="81"/>
            <rFont val="Tahoma"/>
            <family val="2"/>
          </rPr>
          <t>Cette ligne est réservée à la cote condition (une des cotes BE ou BM)</t>
        </r>
      </text>
    </comment>
    <comment ref="CI116" authorId="0" shapeId="0" xr:uid="{12D47282-DFE4-46CF-B21A-C52834FFF923}">
      <text>
        <r>
          <rPr>
            <sz val="9"/>
            <color indexed="81"/>
            <rFont val="Tahoma"/>
            <family val="2"/>
          </rPr>
          <t>Cette ligne est réservée à la Cf à calculer</t>
        </r>
      </text>
    </comment>
    <comment ref="CI118" authorId="0" shapeId="0" xr:uid="{B0D99C88-2BDA-4FF8-8735-0C3EA6F734D2}">
      <text>
        <r>
          <rPr>
            <sz val="9"/>
            <color indexed="81"/>
            <rFont val="Tahoma"/>
            <family val="2"/>
          </rPr>
          <t xml:space="preserve">
Ces lignes sont réservées aux élements de la chaîne de cote </t>
        </r>
      </text>
    </comment>
    <comment ref="CI134" authorId="0" shapeId="0" xr:uid="{954D89DA-D24D-4142-AB05-89EF01478D09}">
      <text>
        <r>
          <rPr>
            <sz val="9"/>
            <color indexed="81"/>
            <rFont val="Tahoma"/>
            <family val="2"/>
          </rPr>
          <t>Cette ligne est réservée à la cote condition (une des cotes BE ou BM)</t>
        </r>
      </text>
    </comment>
    <comment ref="CI136" authorId="0" shapeId="0" xr:uid="{7919421F-2AD3-4C3F-86C3-4389A81EC358}">
      <text>
        <r>
          <rPr>
            <sz val="9"/>
            <color indexed="81"/>
            <rFont val="Tahoma"/>
            <family val="2"/>
          </rPr>
          <t>Cette ligne est réservée à la Cf à calculer</t>
        </r>
      </text>
    </comment>
    <comment ref="CI138" authorId="0" shapeId="0" xr:uid="{A4CF737B-1006-4EDD-869A-586C3913DCC9}">
      <text>
        <r>
          <rPr>
            <sz val="9"/>
            <color indexed="81"/>
            <rFont val="Tahoma"/>
            <family val="2"/>
          </rPr>
          <t xml:space="preserve">
Ces lignes sont réservées aux élements de la chaîne de cote </t>
        </r>
      </text>
    </comment>
    <comment ref="CI154" authorId="0" shapeId="0" xr:uid="{B2560F59-81B4-4783-8567-9C29B7208CDA}">
      <text>
        <r>
          <rPr>
            <sz val="9"/>
            <color indexed="81"/>
            <rFont val="Tahoma"/>
            <family val="2"/>
          </rPr>
          <t>Cette ligne est réservée à la cote condition (une des cotes BE ou BM)</t>
        </r>
      </text>
    </comment>
    <comment ref="CI156" authorId="0" shapeId="0" xr:uid="{D8030FEF-92D0-4981-8B0B-68373546E591}">
      <text>
        <r>
          <rPr>
            <sz val="9"/>
            <color indexed="81"/>
            <rFont val="Tahoma"/>
            <family val="2"/>
          </rPr>
          <t>Cette ligne est réservée à la Cf à calculer</t>
        </r>
      </text>
    </comment>
    <comment ref="CI158" authorId="0" shapeId="0" xr:uid="{FE972435-CD52-4831-8A8D-4A8BAC580602}">
      <text>
        <r>
          <rPr>
            <sz val="9"/>
            <color indexed="81"/>
            <rFont val="Tahoma"/>
            <family val="2"/>
          </rPr>
          <t xml:space="preserve">
Ces lignes sont réservées aux élements de la chaîne de cote </t>
        </r>
      </text>
    </comment>
    <comment ref="CI174" authorId="0" shapeId="0" xr:uid="{3E2C764F-4230-4C02-B691-ACFAB19FDCA6}">
      <text>
        <r>
          <rPr>
            <sz val="9"/>
            <color indexed="81"/>
            <rFont val="Tahoma"/>
            <family val="2"/>
          </rPr>
          <t>Cette ligne est réservée à la cote condition (une des cotes BE ou BM)</t>
        </r>
      </text>
    </comment>
    <comment ref="CI176" authorId="0" shapeId="0" xr:uid="{12DA6ABD-342A-483F-93BC-5B06F8183C90}">
      <text>
        <r>
          <rPr>
            <sz val="9"/>
            <color indexed="81"/>
            <rFont val="Tahoma"/>
            <family val="2"/>
          </rPr>
          <t>Cette ligne est réservée à la Cf à calculer</t>
        </r>
      </text>
    </comment>
    <comment ref="CI178" authorId="0" shapeId="0" xr:uid="{777CC8CA-AF09-4C66-B728-CE2D8FC0DC6D}">
      <text>
        <r>
          <rPr>
            <sz val="9"/>
            <color indexed="81"/>
            <rFont val="Tahoma"/>
            <family val="2"/>
          </rPr>
          <t xml:space="preserve">
Ces lignes sont réservées aux élements de la chaîne de cote </t>
        </r>
      </text>
    </comment>
    <comment ref="CI194" authorId="0" shapeId="0" xr:uid="{4526893D-39F8-49DB-8665-A62467156800}">
      <text>
        <r>
          <rPr>
            <sz val="9"/>
            <color indexed="81"/>
            <rFont val="Tahoma"/>
            <family val="2"/>
          </rPr>
          <t>Cette ligne est réservée à la cote condition (une des cotes BE ou BM)</t>
        </r>
      </text>
    </comment>
    <comment ref="CI196" authorId="0" shapeId="0" xr:uid="{DD695743-CFD2-403C-AAEB-C269D8886E34}">
      <text>
        <r>
          <rPr>
            <sz val="9"/>
            <color indexed="81"/>
            <rFont val="Tahoma"/>
            <family val="2"/>
          </rPr>
          <t>Cette ligne est réservée à la Cf à calculer</t>
        </r>
      </text>
    </comment>
    <comment ref="CI198" authorId="0" shapeId="0" xr:uid="{07DDF4E4-4AFE-4A5F-B746-FED7AA45E118}">
      <text>
        <r>
          <rPr>
            <sz val="9"/>
            <color indexed="81"/>
            <rFont val="Tahoma"/>
            <family val="2"/>
          </rPr>
          <t xml:space="preserve">
Ces lignes sont réservées aux élements de la chaîne de cote </t>
        </r>
      </text>
    </comment>
  </commentList>
</comments>
</file>

<file path=xl/sharedStrings.xml><?xml version="1.0" encoding="utf-8"?>
<sst xmlns="http://schemas.openxmlformats.org/spreadsheetml/2006/main" count="185" uniqueCount="55">
  <si>
    <t>SIMULATION D'USINAGE</t>
  </si>
  <si>
    <t>BE</t>
  </si>
  <si>
    <t>Rep</t>
  </si>
  <si>
    <t>Conditions BE</t>
  </si>
  <si>
    <t>BM</t>
  </si>
  <si>
    <t>Conditions    BM</t>
  </si>
  <si>
    <t>Cf</t>
  </si>
  <si>
    <t>IT en mm</t>
  </si>
  <si>
    <t>CB</t>
  </si>
  <si>
    <t>USINAGE</t>
  </si>
  <si>
    <t xml:space="preserve">Valeur moyenne </t>
  </si>
  <si>
    <t>Calculs</t>
  </si>
  <si>
    <t>Usinées</t>
  </si>
  <si>
    <t>Butée</t>
  </si>
  <si>
    <t>Nbre</t>
  </si>
  <si>
    <t>Phase</t>
  </si>
  <si>
    <t>Cf en Phase</t>
  </si>
  <si>
    <t>DIRECTION ETUDIEE : Z</t>
  </si>
  <si>
    <t>Résultat</t>
  </si>
  <si>
    <t>Surface</t>
  </si>
  <si>
    <t>Ph</t>
  </si>
  <si>
    <t>Sens</t>
  </si>
  <si>
    <t>←</t>
  </si>
  <si>
    <t>→</t>
  </si>
  <si>
    <t>Calcul cf signe</t>
  </si>
  <si>
    <t>Calculs Cf</t>
  </si>
  <si>
    <t>Mode d'emploi</t>
  </si>
  <si>
    <t>Réaliser le croquis</t>
  </si>
  <si>
    <t>Numéroter les surfaces</t>
  </si>
  <si>
    <t>Entrer les condiions BE</t>
  </si>
  <si>
    <t>Croquis Pièce</t>
  </si>
  <si>
    <t>Entrer les condiions BM</t>
  </si>
  <si>
    <t>Indiquer en quelles phases sont usinées les surfaces</t>
  </si>
  <si>
    <t>Indiquer les phases pour lesquelles les surfaces sont des butées</t>
  </si>
  <si>
    <t>Créer les Cf</t>
  </si>
  <si>
    <t>Calculer les Cf</t>
  </si>
  <si>
    <t>Valeur Moyenne</t>
  </si>
  <si>
    <t>condition</t>
  </si>
  <si>
    <t>Cf à calculer</t>
  </si>
  <si>
    <t>Cases à compléter</t>
  </si>
  <si>
    <t>PIECE: Noix</t>
  </si>
  <si>
    <t>Colonne 1 face 1</t>
  </si>
  <si>
    <t>Colonne 2 face 1</t>
  </si>
  <si>
    <t>Colonne 3 face 1</t>
  </si>
  <si>
    <t>Colonne 4 face 1</t>
  </si>
  <si>
    <t>Colonne 1 face 2</t>
  </si>
  <si>
    <t>Colonne 2 face 2</t>
  </si>
  <si>
    <t>Colonne 3 face 2</t>
  </si>
  <si>
    <t>Colonne 4 face 2</t>
  </si>
  <si>
    <t xml:space="preserve">Nbr PH </t>
  </si>
  <si>
    <t>Cf en phase</t>
  </si>
  <si>
    <t>Calcul</t>
  </si>
  <si>
    <t>Erreur 2 phases</t>
  </si>
  <si>
    <t>Autres cotes de la chaine (BE, BM, Cf)</t>
  </si>
  <si>
    <t>V.01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</si>
</sst>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color indexed="12"/>
      <name val="Arial"/>
      <family val="2"/>
    </font>
    <font>
      <b/>
      <sz val="6"/>
      <color indexed="53"/>
      <name val="Arial"/>
      <family val="2"/>
    </font>
    <font>
      <b/>
      <sz val="8"/>
      <color indexed="53"/>
      <name val="Arial"/>
      <family val="2"/>
    </font>
    <font>
      <b/>
      <sz val="6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6"/>
      <color indexed="63"/>
      <name val="Arial"/>
      <family val="2"/>
    </font>
    <font>
      <b/>
      <sz val="8"/>
      <color indexed="63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8"/>
      <color indexed="17"/>
      <name val="Calibri"/>
      <family val="2"/>
    </font>
    <font>
      <sz val="8"/>
      <color rgb="FFFF0000"/>
      <name val="Arial"/>
      <family val="2"/>
    </font>
    <font>
      <sz val="8"/>
      <color theme="6" tint="-0.499984740745262"/>
      <name val="Arial"/>
      <family val="2"/>
    </font>
    <font>
      <sz val="9"/>
      <color indexed="81"/>
      <name val="Tahoma"/>
      <family val="2"/>
    </font>
    <font>
      <b/>
      <sz val="6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6"/>
      <name val="Arial"/>
      <family val="2"/>
    </font>
    <font>
      <sz val="6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Calibri"/>
      <family val="2"/>
    </font>
    <font>
      <b/>
      <sz val="6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theme="6" tint="-0.499984740745262"/>
      <name val="Arial"/>
      <family val="2"/>
    </font>
    <font>
      <sz val="6"/>
      <color theme="6" tint="-0.499984740745262"/>
      <name val="Arial"/>
      <family val="2"/>
    </font>
    <font>
      <b/>
      <sz val="8"/>
      <color theme="6" tint="-0.499984740745262"/>
      <name val="Calibri"/>
      <family val="2"/>
    </font>
    <font>
      <b/>
      <sz val="8"/>
      <color rgb="FFFF0000"/>
      <name val="Calibri"/>
      <family val="2"/>
    </font>
    <font>
      <b/>
      <sz val="6"/>
      <color rgb="FFFF0000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5" xfId="0" applyBorder="1" applyAlignment="1" applyProtection="1"/>
    <xf numFmtId="0" fontId="0" fillId="0" borderId="8" xfId="0" applyBorder="1" applyAlignment="1" applyProtection="1"/>
    <xf numFmtId="0" fontId="12" fillId="0" borderId="0" xfId="0" applyFont="1"/>
    <xf numFmtId="0" fontId="0" fillId="0" borderId="43" xfId="0" applyBorder="1" applyAlignment="1" applyProtection="1">
      <alignment horizontal="center"/>
    </xf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3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47" xfId="0" applyBorder="1" applyProtection="1"/>
    <xf numFmtId="0" fontId="0" fillId="0" borderId="48" xfId="0" applyBorder="1" applyProtection="1"/>
    <xf numFmtId="0" fontId="0" fillId="0" borderId="54" xfId="0" applyBorder="1" applyProtection="1"/>
    <xf numFmtId="0" fontId="0" fillId="0" borderId="55" xfId="0" applyBorder="1" applyProtection="1"/>
    <xf numFmtId="0" fontId="0" fillId="0" borderId="12" xfId="0" applyBorder="1" applyProtection="1"/>
    <xf numFmtId="0" fontId="0" fillId="0" borderId="33" xfId="0" applyBorder="1" applyProtection="1"/>
    <xf numFmtId="0" fontId="0" fillId="0" borderId="3" xfId="0" applyBorder="1" applyProtection="1"/>
    <xf numFmtId="0" fontId="0" fillId="0" borderId="13" xfId="0" applyBorder="1" applyProtection="1"/>
    <xf numFmtId="0" fontId="0" fillId="0" borderId="37" xfId="0" applyBorder="1" applyProtection="1"/>
    <xf numFmtId="0" fontId="0" fillId="0" borderId="4" xfId="0" applyBorder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9" fillId="0" borderId="6" xfId="0" applyFont="1" applyBorder="1" applyAlignment="1" applyProtection="1">
      <alignment vertical="center" textRotation="90" wrapText="1"/>
    </xf>
    <xf numFmtId="0" fontId="9" fillId="0" borderId="7" xfId="0" applyFont="1" applyBorder="1" applyAlignment="1" applyProtection="1">
      <alignment vertical="center" textRotation="90" wrapText="1"/>
    </xf>
    <xf numFmtId="0" fontId="9" fillId="0" borderId="10" xfId="0" applyFont="1" applyBorder="1" applyAlignment="1" applyProtection="1">
      <alignment vertical="center" textRotation="90" wrapText="1"/>
    </xf>
    <xf numFmtId="0" fontId="9" fillId="0" borderId="20" xfId="0" applyFont="1" applyBorder="1" applyAlignment="1" applyProtection="1">
      <alignment vertical="center" textRotation="90" wrapText="1"/>
    </xf>
    <xf numFmtId="0" fontId="9" fillId="0" borderId="0" xfId="0" applyFont="1" applyBorder="1" applyAlignment="1" applyProtection="1">
      <alignment vertical="center" textRotation="90" wrapText="1"/>
    </xf>
    <xf numFmtId="0" fontId="9" fillId="0" borderId="11" xfId="0" applyFont="1" applyBorder="1" applyAlignment="1" applyProtection="1">
      <alignment vertical="center" textRotation="90" wrapText="1"/>
    </xf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3" fillId="0" borderId="0" xfId="0" quotePrefix="1" applyFont="1"/>
    <xf numFmtId="0" fontId="0" fillId="6" borderId="20" xfId="0" applyFill="1" applyBorder="1" applyAlignment="1" applyProtection="1"/>
    <xf numFmtId="0" fontId="0" fillId="6" borderId="0" xfId="0" applyFill="1" applyBorder="1" applyAlignment="1" applyProtection="1"/>
    <xf numFmtId="0" fontId="0" fillId="6" borderId="11" xfId="0" applyFill="1" applyBorder="1" applyAlignment="1" applyProtection="1"/>
    <xf numFmtId="0" fontId="0" fillId="0" borderId="43" xfId="0" applyBorder="1" applyAlignment="1" applyProtection="1"/>
    <xf numFmtId="0" fontId="34" fillId="6" borderId="0" xfId="0" applyFont="1" applyFill="1" applyBorder="1" applyAlignment="1" applyProtection="1"/>
    <xf numFmtId="0" fontId="0" fillId="4" borderId="0" xfId="0" applyFill="1" applyBorder="1" applyAlignment="1" applyProtection="1"/>
    <xf numFmtId="0" fontId="1" fillId="0" borderId="0" xfId="0" applyFont="1" applyAlignment="1" applyProtection="1">
      <alignment vertical="center" wrapText="1"/>
    </xf>
    <xf numFmtId="0" fontId="0" fillId="0" borderId="0" xfId="0" applyProtection="1"/>
    <xf numFmtId="0" fontId="3" fillId="0" borderId="0" xfId="0" applyFont="1" applyProtection="1"/>
    <xf numFmtId="0" fontId="28" fillId="0" borderId="11" xfId="0" applyNumberFormat="1" applyFont="1" applyBorder="1" applyAlignment="1" applyProtection="1">
      <alignment vertical="center"/>
    </xf>
    <xf numFmtId="0" fontId="28" fillId="0" borderId="31" xfId="0" applyNumberFormat="1" applyFont="1" applyBorder="1" applyAlignment="1" applyProtection="1">
      <alignment vertical="center"/>
    </xf>
    <xf numFmtId="0" fontId="28" fillId="0" borderId="30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wrapText="1"/>
    </xf>
    <xf numFmtId="0" fontId="0" fillId="0" borderId="0" xfId="0" applyAlignment="1" applyProtection="1"/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2" fontId="20" fillId="0" borderId="21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0" fillId="0" borderId="23" xfId="0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2" fontId="20" fillId="0" borderId="61" xfId="0" applyNumberFormat="1" applyFont="1" applyFill="1" applyBorder="1" applyAlignment="1" applyProtection="1">
      <alignment horizontal="center" vertical="center"/>
    </xf>
    <xf numFmtId="2" fontId="20" fillId="0" borderId="6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wrapText="1"/>
    </xf>
    <xf numFmtId="0" fontId="16" fillId="4" borderId="56" xfId="0" applyFont="1" applyFill="1" applyBorder="1" applyAlignment="1" applyProtection="1">
      <alignment horizontal="center"/>
      <protection locked="0"/>
    </xf>
    <xf numFmtId="0" fontId="16" fillId="4" borderId="58" xfId="0" applyFont="1" applyFill="1" applyBorder="1" applyAlignment="1" applyProtection="1">
      <alignment horizontal="center"/>
      <protection locked="0"/>
    </xf>
    <xf numFmtId="0" fontId="16" fillId="4" borderId="48" xfId="0" applyFont="1" applyFill="1" applyBorder="1" applyAlignment="1" applyProtection="1">
      <alignment horizontal="center"/>
      <protection locked="0"/>
    </xf>
    <xf numFmtId="0" fontId="16" fillId="4" borderId="49" xfId="0" applyFont="1" applyFill="1" applyBorder="1" applyAlignment="1" applyProtection="1">
      <alignment horizontal="center"/>
      <protection locked="0"/>
    </xf>
    <xf numFmtId="0" fontId="16" fillId="4" borderId="59" xfId="0" applyFont="1" applyFill="1" applyBorder="1" applyAlignment="1" applyProtection="1">
      <alignment horizontal="center"/>
      <protection locked="0"/>
    </xf>
    <xf numFmtId="0" fontId="16" fillId="4" borderId="60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 wrapText="1"/>
    </xf>
    <xf numFmtId="0" fontId="16" fillId="6" borderId="24" xfId="0" applyFont="1" applyFill="1" applyBorder="1" applyAlignment="1" applyProtection="1">
      <alignment horizontal="center" vertical="center" wrapText="1"/>
    </xf>
    <xf numFmtId="0" fontId="16" fillId="4" borderId="53" xfId="0" applyFont="1" applyFill="1" applyBorder="1" applyAlignment="1" applyProtection="1">
      <alignment horizontal="center"/>
      <protection locked="0"/>
    </xf>
    <xf numFmtId="0" fontId="16" fillId="4" borderId="50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5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4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8" fillId="4" borderId="62" xfId="0" applyFont="1" applyFill="1" applyBorder="1" applyAlignment="1" applyProtection="1">
      <alignment horizontal="center" vertical="center" wrapText="1"/>
      <protection locked="0"/>
    </xf>
    <xf numFmtId="0" fontId="8" fillId="4" borderId="63" xfId="0" applyFont="1" applyFill="1" applyBorder="1" applyAlignment="1" applyProtection="1">
      <alignment horizontal="center" vertical="center" wrapText="1"/>
      <protection locked="0"/>
    </xf>
    <xf numFmtId="2" fontId="18" fillId="4" borderId="23" xfId="0" applyNumberFormat="1" applyFont="1" applyFill="1" applyBorder="1" applyAlignment="1" applyProtection="1">
      <alignment horizontal="center" vertical="center"/>
      <protection locked="0"/>
    </xf>
    <xf numFmtId="2" fontId="18" fillId="4" borderId="1" xfId="0" applyNumberFormat="1" applyFont="1" applyFill="1" applyBorder="1" applyAlignment="1" applyProtection="1">
      <alignment horizontal="center" vertical="center"/>
      <protection locked="0"/>
    </xf>
    <xf numFmtId="2" fontId="18" fillId="4" borderId="35" xfId="0" applyNumberFormat="1" applyFont="1" applyFill="1" applyBorder="1" applyAlignment="1" applyProtection="1">
      <alignment horizontal="center" vertical="center"/>
      <protection locked="0"/>
    </xf>
    <xf numFmtId="2" fontId="18" fillId="4" borderId="14" xfId="0" applyNumberFormat="1" applyFont="1" applyFill="1" applyBorder="1" applyAlignment="1" applyProtection="1">
      <alignment horizontal="center" vertical="center"/>
      <protection locked="0"/>
    </xf>
    <xf numFmtId="1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64" xfId="0" applyFont="1" applyBorder="1" applyProtection="1">
      <protection locked="0"/>
    </xf>
    <xf numFmtId="0" fontId="28" fillId="0" borderId="1" xfId="0" applyNumberFormat="1" applyFont="1" applyBorder="1" applyAlignment="1" applyProtection="1">
      <alignment horizontal="center" vertical="center"/>
    </xf>
    <xf numFmtId="0" fontId="28" fillId="0" borderId="14" xfId="0" applyNumberFormat="1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textRotation="90" wrapText="1"/>
    </xf>
    <xf numFmtId="0" fontId="8" fillId="0" borderId="7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20" xfId="0" applyFont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11" xfId="0" applyFont="1" applyBorder="1" applyAlignment="1" applyProtection="1">
      <alignment horizontal="center" vertical="center" textRotation="90" wrapText="1"/>
    </xf>
    <xf numFmtId="0" fontId="8" fillId="0" borderId="19" xfId="0" applyFont="1" applyBorder="1" applyAlignment="1" applyProtection="1">
      <alignment horizontal="center" vertical="center" textRotation="90" wrapText="1"/>
    </xf>
    <xf numFmtId="0" fontId="8" fillId="0" borderId="5" xfId="0" applyFont="1" applyBorder="1" applyAlignment="1" applyProtection="1">
      <alignment horizontal="center" vertical="center" textRotation="90" wrapText="1"/>
    </xf>
    <xf numFmtId="0" fontId="8" fillId="0" borderId="8" xfId="0" applyFont="1" applyBorder="1" applyAlignment="1" applyProtection="1">
      <alignment horizontal="center" vertical="center" textRotation="90" wrapText="1"/>
    </xf>
    <xf numFmtId="0" fontId="3" fillId="6" borderId="0" xfId="0" applyFont="1" applyFill="1" applyBorder="1" applyAlignment="1" applyProtection="1">
      <alignment horizontal="left" vertical="top" wrapText="1"/>
    </xf>
    <xf numFmtId="0" fontId="3" fillId="6" borderId="11" xfId="0" applyFont="1" applyFill="1" applyBorder="1" applyAlignment="1" applyProtection="1">
      <alignment horizontal="left" vertical="top" wrapText="1"/>
    </xf>
    <xf numFmtId="0" fontId="3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left"/>
    </xf>
    <xf numFmtId="0" fontId="3" fillId="6" borderId="11" xfId="0" applyFont="1" applyFill="1" applyBorder="1" applyAlignment="1" applyProtection="1">
      <alignment horizontal="left"/>
    </xf>
    <xf numFmtId="2" fontId="24" fillId="4" borderId="23" xfId="0" applyNumberFormat="1" applyFont="1" applyFill="1" applyBorder="1" applyAlignment="1" applyProtection="1">
      <alignment horizontal="center" vertical="center"/>
      <protection locked="0"/>
    </xf>
    <xf numFmtId="2" fontId="24" fillId="4" borderId="1" xfId="0" applyNumberFormat="1" applyFont="1" applyFill="1" applyBorder="1" applyAlignment="1" applyProtection="1">
      <alignment horizontal="center" vertical="center"/>
      <protection locked="0"/>
    </xf>
    <xf numFmtId="2" fontId="24" fillId="4" borderId="61" xfId="0" applyNumberFormat="1" applyFont="1" applyFill="1" applyBorder="1" applyAlignment="1" applyProtection="1">
      <alignment horizontal="center" vertical="center"/>
      <protection locked="0"/>
    </xf>
    <xf numFmtId="2" fontId="24" fillId="4" borderId="62" xfId="0" applyNumberFormat="1" applyFont="1" applyFill="1" applyBorder="1" applyAlignment="1" applyProtection="1">
      <alignment horizontal="center" vertical="center"/>
      <protection locked="0"/>
    </xf>
    <xf numFmtId="1" fontId="25" fillId="2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66" xfId="0" applyFont="1" applyBorder="1" applyProtection="1">
      <protection locked="0"/>
    </xf>
    <xf numFmtId="0" fontId="26" fillId="4" borderId="23" xfId="0" applyNumberFormat="1" applyFont="1" applyFill="1" applyBorder="1" applyAlignment="1" applyProtection="1">
      <alignment horizontal="center" vertical="center"/>
      <protection locked="0"/>
    </xf>
    <xf numFmtId="0" fontId="26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4" borderId="61" xfId="0" applyNumberFormat="1" applyFont="1" applyFill="1" applyBorder="1" applyAlignment="1" applyProtection="1">
      <alignment horizontal="center" vertical="center"/>
      <protection locked="0"/>
    </xf>
    <xf numFmtId="0" fontId="26" fillId="4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1" fontId="2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</xf>
    <xf numFmtId="1" fontId="18" fillId="2" borderId="9" xfId="0" applyNumberFormat="1" applyFont="1" applyFill="1" applyBorder="1" applyAlignment="1" applyProtection="1">
      <alignment horizontal="center" vertical="center"/>
      <protection locked="0"/>
    </xf>
    <xf numFmtId="0" fontId="28" fillId="5" borderId="1" xfId="0" applyNumberFormat="1" applyFont="1" applyFill="1" applyBorder="1" applyAlignment="1" applyProtection="1">
      <alignment horizontal="center" vertical="center"/>
    </xf>
    <xf numFmtId="0" fontId="28" fillId="5" borderId="75" xfId="0" applyNumberFormat="1" applyFont="1" applyFill="1" applyBorder="1" applyAlignment="1" applyProtection="1">
      <alignment horizontal="center" vertical="center"/>
    </xf>
    <xf numFmtId="2" fontId="30" fillId="4" borderId="23" xfId="0" applyNumberFormat="1" applyFont="1" applyFill="1" applyBorder="1" applyAlignment="1" applyProtection="1">
      <alignment horizontal="center" vertical="center"/>
      <protection locked="0"/>
    </xf>
    <xf numFmtId="2" fontId="3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56" xfId="0" applyFont="1" applyFill="1" applyBorder="1" applyAlignment="1" applyProtection="1">
      <alignment horizontal="center"/>
    </xf>
    <xf numFmtId="0" fontId="3" fillId="6" borderId="58" xfId="0" applyFont="1" applyFill="1" applyBorder="1" applyAlignment="1" applyProtection="1">
      <alignment horizontal="center"/>
    </xf>
    <xf numFmtId="0" fontId="3" fillId="6" borderId="48" xfId="0" applyFont="1" applyFill="1" applyBorder="1" applyAlignment="1" applyProtection="1">
      <alignment horizontal="center"/>
    </xf>
    <xf numFmtId="0" fontId="3" fillId="6" borderId="49" xfId="0" applyFont="1" applyFill="1" applyBorder="1" applyAlignment="1" applyProtection="1">
      <alignment horizontal="center"/>
    </xf>
    <xf numFmtId="0" fontId="3" fillId="6" borderId="59" xfId="0" applyFont="1" applyFill="1" applyBorder="1" applyAlignment="1" applyProtection="1">
      <alignment horizontal="center"/>
    </xf>
    <xf numFmtId="0" fontId="3" fillId="6" borderId="60" xfId="0" applyFont="1" applyFill="1" applyBorder="1" applyAlignment="1" applyProtection="1">
      <alignment horizontal="center"/>
    </xf>
    <xf numFmtId="2" fontId="31" fillId="7" borderId="32" xfId="0" applyNumberFormat="1" applyFont="1" applyFill="1" applyBorder="1" applyAlignment="1" applyProtection="1">
      <alignment horizontal="center" vertical="center"/>
    </xf>
    <xf numFmtId="2" fontId="31" fillId="7" borderId="9" xfId="0" applyNumberFormat="1" applyFont="1" applyFill="1" applyBorder="1" applyAlignment="1" applyProtection="1">
      <alignment horizontal="center" vertical="center"/>
    </xf>
    <xf numFmtId="2" fontId="31" fillId="7" borderId="23" xfId="0" applyNumberFormat="1" applyFont="1" applyFill="1" applyBorder="1" applyAlignment="1" applyProtection="1">
      <alignment horizontal="center" vertical="center"/>
    </xf>
    <xf numFmtId="2" fontId="31" fillId="7" borderId="1" xfId="0" applyNumberFormat="1" applyFont="1" applyFill="1" applyBorder="1" applyAlignment="1" applyProtection="1">
      <alignment horizontal="center" vertical="center"/>
    </xf>
    <xf numFmtId="1" fontId="32" fillId="2" borderId="64" xfId="0" applyNumberFormat="1" applyFont="1" applyFill="1" applyBorder="1" applyAlignment="1" applyProtection="1">
      <alignment horizontal="center" vertical="center"/>
      <protection locked="0"/>
    </xf>
    <xf numFmtId="1" fontId="32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NumberFormat="1" applyFont="1" applyBorder="1" applyAlignment="1" applyProtection="1">
      <alignment horizontal="center" vertical="center"/>
    </xf>
    <xf numFmtId="0" fontId="23" fillId="0" borderId="28" xfId="0" applyNumberFormat="1" applyFont="1" applyBorder="1" applyAlignment="1" applyProtection="1">
      <alignment horizontal="center" vertical="center"/>
    </xf>
    <xf numFmtId="0" fontId="23" fillId="0" borderId="1" xfId="0" applyNumberFormat="1" applyFont="1" applyBorder="1" applyAlignment="1" applyProtection="1">
      <alignment horizontal="center" vertical="center"/>
    </xf>
    <xf numFmtId="0" fontId="23" fillId="0" borderId="75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20" xfId="0" applyFont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19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3" fillId="6" borderId="52" xfId="0" applyFont="1" applyFill="1" applyBorder="1" applyAlignment="1" applyProtection="1">
      <alignment horizontal="center"/>
    </xf>
    <xf numFmtId="0" fontId="3" fillId="6" borderId="53" xfId="0" applyFont="1" applyFill="1" applyBorder="1" applyAlignment="1" applyProtection="1">
      <alignment horizontal="center"/>
    </xf>
    <xf numFmtId="0" fontId="3" fillId="6" borderId="47" xfId="0" applyFont="1" applyFill="1" applyBorder="1" applyAlignment="1" applyProtection="1">
      <alignment horizontal="center"/>
    </xf>
    <xf numFmtId="0" fontId="3" fillId="6" borderId="50" xfId="0" applyFont="1" applyFill="1" applyBorder="1" applyAlignment="1" applyProtection="1">
      <alignment horizontal="center"/>
    </xf>
    <xf numFmtId="1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62" xfId="0" applyFont="1" applyBorder="1" applyProtection="1"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1" fontId="32" fillId="2" borderId="1" xfId="0" applyNumberFormat="1" applyFont="1" applyFill="1" applyBorder="1" applyAlignment="1" applyProtection="1">
      <alignment horizontal="center" vertical="center"/>
      <protection locked="0"/>
    </xf>
    <xf numFmtId="1" fontId="25" fillId="2" borderId="25" xfId="0" applyNumberFormat="1" applyFont="1" applyFill="1" applyBorder="1" applyAlignment="1" applyProtection="1">
      <alignment horizontal="center" vertical="center"/>
      <protection locked="0"/>
    </xf>
    <xf numFmtId="1" fontId="25" fillId="2" borderId="28" xfId="0" applyNumberFormat="1" applyFont="1" applyFill="1" applyBorder="1" applyAlignment="1" applyProtection="1">
      <alignment horizontal="center" vertical="center"/>
      <protection locked="0"/>
    </xf>
    <xf numFmtId="2" fontId="24" fillId="4" borderId="35" xfId="0" applyNumberFormat="1" applyFont="1" applyFill="1" applyBorder="1" applyAlignment="1" applyProtection="1">
      <alignment horizontal="center" vertical="center"/>
      <protection locked="0"/>
    </xf>
    <xf numFmtId="2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64" xfId="0" applyFont="1" applyBorder="1" applyProtection="1">
      <protection locked="0"/>
    </xf>
    <xf numFmtId="0" fontId="27" fillId="0" borderId="27" xfId="0" applyFont="1" applyBorder="1" applyProtection="1">
      <protection locked="0"/>
    </xf>
    <xf numFmtId="0" fontId="26" fillId="4" borderId="35" xfId="0" applyNumberFormat="1" applyFont="1" applyFill="1" applyBorder="1" applyAlignment="1" applyProtection="1">
      <alignment horizontal="center" vertical="center"/>
      <protection locked="0"/>
    </xf>
    <xf numFmtId="0" fontId="26" fillId="4" borderId="14" xfId="0" applyNumberFormat="1" applyFont="1" applyFill="1" applyBorder="1" applyAlignment="1" applyProtection="1">
      <alignment horizontal="center" vertical="center"/>
      <protection locked="0"/>
    </xf>
    <xf numFmtId="1" fontId="32" fillId="2" borderId="27" xfId="0" applyNumberFormat="1" applyFont="1" applyFill="1" applyBorder="1" applyAlignment="1" applyProtection="1">
      <alignment horizontal="center" vertical="center"/>
      <protection locked="0"/>
    </xf>
    <xf numFmtId="1" fontId="32" fillId="2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32" xfId="0" applyNumberFormat="1" applyFont="1" applyBorder="1" applyAlignment="1" applyProtection="1">
      <alignment horizontal="center" vertical="center"/>
    </xf>
    <xf numFmtId="0" fontId="23" fillId="0" borderId="23" xfId="0" applyNumberFormat="1" applyFont="1" applyBorder="1" applyAlignment="1" applyProtection="1">
      <alignment horizontal="center" vertical="center"/>
    </xf>
    <xf numFmtId="2" fontId="14" fillId="4" borderId="23" xfId="0" applyNumberFormat="1" applyFont="1" applyFill="1" applyBorder="1" applyAlignment="1" applyProtection="1">
      <alignment horizontal="center" vertical="center"/>
      <protection locked="0"/>
    </xf>
    <xf numFmtId="2" fontId="14" fillId="4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4" xfId="0" applyNumberFormat="1" applyFont="1" applyFill="1" applyBorder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  <protection locked="0"/>
    </xf>
    <xf numFmtId="1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28" fillId="5" borderId="23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textRotation="90"/>
    </xf>
    <xf numFmtId="0" fontId="1" fillId="0" borderId="7" xfId="0" applyFont="1" applyBorder="1" applyAlignment="1" applyProtection="1">
      <alignment horizontal="center" vertical="center" textRotation="90"/>
    </xf>
    <xf numFmtId="0" fontId="1" fillId="0" borderId="10" xfId="0" applyFont="1" applyBorder="1" applyAlignment="1" applyProtection="1">
      <alignment horizontal="center" vertical="center" textRotation="90"/>
    </xf>
    <xf numFmtId="0" fontId="1" fillId="0" borderId="20" xfId="0" applyFont="1" applyBorder="1" applyAlignment="1" applyProtection="1">
      <alignment horizontal="center" vertical="center" textRotation="90"/>
    </xf>
    <xf numFmtId="0" fontId="1" fillId="0" borderId="0" xfId="0" applyFont="1" applyBorder="1" applyAlignment="1" applyProtection="1">
      <alignment horizontal="center" vertical="center" textRotation="90"/>
    </xf>
    <xf numFmtId="0" fontId="1" fillId="0" borderId="11" xfId="0" applyFont="1" applyBorder="1" applyAlignment="1" applyProtection="1">
      <alignment horizontal="center" vertical="center" textRotation="90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5" xfId="0" applyFont="1" applyBorder="1" applyAlignment="1" applyProtection="1">
      <alignment horizontal="center" vertical="center" textRotation="90"/>
    </xf>
    <xf numFmtId="0" fontId="1" fillId="0" borderId="8" xfId="0" applyFont="1" applyBorder="1" applyAlignment="1" applyProtection="1">
      <alignment horizontal="center" vertical="center" textRotation="9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2" fontId="10" fillId="0" borderId="23" xfId="0" applyNumberFormat="1" applyFont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</xf>
    <xf numFmtId="2" fontId="10" fillId="0" borderId="61" xfId="0" applyNumberFormat="1" applyFont="1" applyBorder="1" applyAlignment="1" applyProtection="1">
      <alignment horizontal="center" vertical="center"/>
    </xf>
    <xf numFmtId="2" fontId="10" fillId="0" borderId="62" xfId="0" applyNumberFormat="1" applyFont="1" applyBorder="1" applyAlignment="1" applyProtection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62" xfId="0" applyNumberFormat="1" applyFont="1" applyFill="1" applyBorder="1" applyAlignment="1" applyProtection="1">
      <alignment horizontal="center" vertical="center"/>
      <protection locked="0"/>
    </xf>
    <xf numFmtId="0" fontId="12" fillId="6" borderId="20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3" fillId="4" borderId="45" xfId="0" applyFont="1" applyFill="1" applyBorder="1" applyAlignment="1" applyProtection="1">
      <alignment horizontal="center"/>
      <protection locked="0"/>
    </xf>
    <xf numFmtId="0" fontId="3" fillId="4" borderId="38" xfId="0" applyFont="1" applyFill="1" applyBorder="1" applyAlignment="1" applyProtection="1">
      <alignment horizontal="center"/>
      <protection locked="0"/>
    </xf>
    <xf numFmtId="0" fontId="3" fillId="4" borderId="46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2" fontId="5" fillId="0" borderId="61" xfId="0" applyNumberFormat="1" applyFont="1" applyBorder="1" applyAlignment="1" applyProtection="1">
      <alignment horizontal="center" vertical="center"/>
    </xf>
    <xf numFmtId="2" fontId="5" fillId="0" borderId="62" xfId="0" applyNumberFormat="1" applyFont="1" applyBorder="1" applyAlignment="1" applyProtection="1">
      <alignment horizontal="center" vertical="center"/>
    </xf>
    <xf numFmtId="1" fontId="5" fillId="2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/>
    </xf>
    <xf numFmtId="0" fontId="15" fillId="4" borderId="56" xfId="0" applyFont="1" applyFill="1" applyBorder="1" applyAlignment="1" applyProtection="1">
      <alignment horizontal="center"/>
      <protection locked="0"/>
    </xf>
    <xf numFmtId="0" fontId="15" fillId="4" borderId="58" xfId="0" applyFont="1" applyFill="1" applyBorder="1" applyAlignment="1" applyProtection="1">
      <alignment horizontal="center"/>
      <protection locked="0"/>
    </xf>
    <xf numFmtId="0" fontId="15" fillId="4" borderId="48" xfId="0" applyFont="1" applyFill="1" applyBorder="1" applyAlignment="1" applyProtection="1">
      <alignment horizontal="center"/>
      <protection locked="0"/>
    </xf>
    <xf numFmtId="0" fontId="15" fillId="4" borderId="49" xfId="0" applyFont="1" applyFill="1" applyBorder="1" applyAlignment="1" applyProtection="1">
      <alignment horizontal="center"/>
      <protection locked="0"/>
    </xf>
    <xf numFmtId="0" fontId="11" fillId="2" borderId="62" xfId="0" applyNumberFormat="1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2" fontId="10" fillId="0" borderId="32" xfId="0" applyNumberFormat="1" applyFont="1" applyBorder="1" applyAlignment="1" applyProtection="1">
      <alignment horizontal="center" vertical="center"/>
    </xf>
    <xf numFmtId="2" fontId="10" fillId="0" borderId="9" xfId="0" applyNumberFormat="1" applyFont="1" applyBorder="1" applyAlignment="1" applyProtection="1">
      <alignment horizontal="center" vertical="center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</xf>
    <xf numFmtId="0" fontId="15" fillId="4" borderId="59" xfId="0" applyFont="1" applyFill="1" applyBorder="1" applyAlignment="1" applyProtection="1">
      <alignment horizontal="center"/>
      <protection locked="0"/>
    </xf>
    <xf numFmtId="0" fontId="15" fillId="4" borderId="60" xfId="0" applyFont="1" applyFill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0" fontId="15" fillId="6" borderId="21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5" fillId="6" borderId="22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24" xfId="0" applyFont="1" applyFill="1" applyBorder="1" applyAlignment="1" applyProtection="1">
      <alignment horizontal="center" vertical="center" wrapText="1"/>
    </xf>
    <xf numFmtId="0" fontId="16" fillId="6" borderId="61" xfId="0" applyFont="1" applyFill="1" applyBorder="1" applyAlignment="1" applyProtection="1">
      <alignment horizontal="center" vertical="center" wrapText="1"/>
    </xf>
    <xf numFmtId="0" fontId="16" fillId="6" borderId="62" xfId="0" applyFont="1" applyFill="1" applyBorder="1" applyAlignment="1" applyProtection="1">
      <alignment horizontal="center" vertical="center" wrapText="1"/>
    </xf>
    <xf numFmtId="0" fontId="16" fillId="6" borderId="63" xfId="0" applyFont="1" applyFill="1" applyBorder="1" applyAlignment="1" applyProtection="1">
      <alignment horizontal="center" vertical="center" wrapText="1"/>
    </xf>
    <xf numFmtId="0" fontId="15" fillId="4" borderId="53" xfId="0" applyFont="1" applyFill="1" applyBorder="1" applyAlignment="1" applyProtection="1">
      <alignment horizontal="center"/>
      <protection locked="0"/>
    </xf>
    <xf numFmtId="0" fontId="15" fillId="4" borderId="50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2" fontId="18" fillId="4" borderId="32" xfId="0" applyNumberFormat="1" applyFont="1" applyFill="1" applyBorder="1" applyAlignment="1" applyProtection="1">
      <alignment horizontal="center" vertical="center"/>
      <protection locked="0"/>
    </xf>
    <xf numFmtId="2" fontId="18" fillId="4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NumberFormat="1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29" xfId="0" applyFont="1" applyBorder="1" applyAlignment="1" applyProtection="1">
      <alignment horizontal="center" vertical="center"/>
    </xf>
    <xf numFmtId="2" fontId="5" fillId="0" borderId="12" xfId="0" applyNumberFormat="1" applyFont="1" applyBorder="1" applyAlignment="1" applyProtection="1">
      <alignment horizontal="center" vertical="center"/>
    </xf>
    <xf numFmtId="2" fontId="5" fillId="0" borderId="33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0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2" fontId="2" fillId="0" borderId="65" xfId="0" applyNumberFormat="1" applyFont="1" applyFill="1" applyBorder="1" applyAlignment="1" applyProtection="1">
      <alignment horizontal="center" vertical="center" wrapText="1"/>
    </xf>
    <xf numFmtId="2" fontId="2" fillId="0" borderId="64" xfId="0" applyNumberFormat="1" applyFont="1" applyFill="1" applyBorder="1" applyAlignment="1" applyProtection="1">
      <alignment horizontal="center" vertical="center" wrapText="1"/>
    </xf>
    <xf numFmtId="2" fontId="2" fillId="0" borderId="66" xfId="0" applyNumberFormat="1" applyFont="1" applyFill="1" applyBorder="1" applyAlignment="1" applyProtection="1">
      <alignment horizontal="center" vertical="center" wrapText="1"/>
    </xf>
    <xf numFmtId="2" fontId="2" fillId="0" borderId="65" xfId="0" applyNumberFormat="1" applyFont="1" applyBorder="1" applyAlignment="1" applyProtection="1">
      <alignment horizontal="center" vertical="center" wrapText="1"/>
    </xf>
    <xf numFmtId="2" fontId="2" fillId="0" borderId="64" xfId="0" applyNumberFormat="1" applyFont="1" applyBorder="1" applyAlignment="1" applyProtection="1">
      <alignment horizontal="center" vertical="center" wrapText="1"/>
    </xf>
    <xf numFmtId="2" fontId="2" fillId="0" borderId="66" xfId="0" applyNumberFormat="1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2" fontId="2" fillId="0" borderId="68" xfId="0" applyNumberFormat="1" applyFont="1" applyFill="1" applyBorder="1" applyAlignment="1" applyProtection="1">
      <alignment horizontal="center" vertical="center"/>
    </xf>
    <xf numFmtId="2" fontId="2" fillId="0" borderId="65" xfId="0" applyNumberFormat="1" applyFont="1" applyFill="1" applyBorder="1" applyAlignment="1" applyProtection="1">
      <alignment horizontal="center" vertical="center"/>
    </xf>
    <xf numFmtId="2" fontId="2" fillId="0" borderId="70" xfId="0" applyNumberFormat="1" applyFont="1" applyFill="1" applyBorder="1" applyAlignment="1" applyProtection="1">
      <alignment horizontal="center" vertical="center"/>
    </xf>
    <xf numFmtId="2" fontId="2" fillId="0" borderId="64" xfId="0" applyNumberFormat="1" applyFont="1" applyFill="1" applyBorder="1" applyAlignment="1" applyProtection="1">
      <alignment horizontal="center" vertical="center"/>
    </xf>
    <xf numFmtId="2" fontId="2" fillId="0" borderId="72" xfId="0" applyNumberFormat="1" applyFont="1" applyFill="1" applyBorder="1" applyAlignment="1" applyProtection="1">
      <alignment horizontal="center" vertical="center"/>
    </xf>
    <xf numFmtId="2" fontId="2" fillId="0" borderId="66" xfId="0" applyNumberFormat="1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75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75" xfId="0" applyFont="1" applyFill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6" fillId="4" borderId="24" xfId="0" applyFont="1" applyFill="1" applyBorder="1" applyAlignment="1" applyProtection="1">
      <alignment horizontal="center" vertical="center"/>
      <protection locked="0"/>
    </xf>
    <xf numFmtId="0" fontId="26" fillId="4" borderId="62" xfId="0" applyFont="1" applyFill="1" applyBorder="1" applyAlignment="1" applyProtection="1">
      <alignment horizontal="center" vertical="center"/>
      <protection locked="0"/>
    </xf>
    <xf numFmtId="0" fontId="26" fillId="4" borderId="63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8" fillId="5" borderId="24" xfId="0" applyFont="1" applyFill="1" applyBorder="1" applyAlignment="1" applyProtection="1">
      <alignment horizontal="center" vertical="center"/>
    </xf>
    <xf numFmtId="0" fontId="26" fillId="4" borderId="14" xfId="0" applyFont="1" applyFill="1" applyBorder="1" applyAlignment="1" applyProtection="1">
      <alignment horizontal="center" vertical="center"/>
      <protection locked="0"/>
    </xf>
    <xf numFmtId="0" fontId="26" fillId="4" borderId="42" xfId="0" applyFont="1" applyFill="1" applyBorder="1" applyAlignment="1" applyProtection="1">
      <alignment horizontal="center" vertical="center"/>
      <protection locked="0"/>
    </xf>
    <xf numFmtId="0" fontId="23" fillId="4" borderId="32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8" fillId="5" borderId="23" xfId="0" applyFont="1" applyFill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wrapText="1"/>
    </xf>
    <xf numFmtId="0" fontId="21" fillId="0" borderId="2" xfId="0" applyFont="1" applyBorder="1" applyAlignment="1" applyProtection="1">
      <alignment horizontal="center" wrapText="1"/>
    </xf>
    <xf numFmtId="0" fontId="21" fillId="0" borderId="22" xfId="0" applyFont="1" applyBorder="1" applyAlignment="1" applyProtection="1">
      <alignment horizontal="center" wrapText="1"/>
    </xf>
    <xf numFmtId="0" fontId="21" fillId="0" borderId="23" xfId="0" applyFont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wrapText="1"/>
    </xf>
    <xf numFmtId="0" fontId="21" fillId="0" borderId="24" xfId="0" applyFont="1" applyBorder="1" applyAlignment="1" applyProtection="1">
      <alignment horizontal="center" wrapText="1"/>
    </xf>
    <xf numFmtId="0" fontId="29" fillId="5" borderId="23" xfId="0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horizontal="center"/>
    </xf>
    <xf numFmtId="0" fontId="29" fillId="5" borderId="24" xfId="0" applyFont="1" applyFill="1" applyBorder="1" applyAlignment="1" applyProtection="1">
      <alignment horizontal="center"/>
    </xf>
    <xf numFmtId="0" fontId="22" fillId="7" borderId="23" xfId="0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22" fillId="7" borderId="24" xfId="0" applyFont="1" applyFill="1" applyBorder="1" applyAlignment="1" applyProtection="1">
      <alignment horizontal="center" vertical="center" wrapText="1"/>
    </xf>
    <xf numFmtId="0" fontId="22" fillId="7" borderId="61" xfId="0" applyFont="1" applyFill="1" applyBorder="1" applyAlignment="1" applyProtection="1">
      <alignment horizontal="center" vertical="center" wrapText="1"/>
    </xf>
    <xf numFmtId="0" fontId="22" fillId="7" borderId="62" xfId="0" applyFont="1" applyFill="1" applyBorder="1" applyAlignment="1" applyProtection="1">
      <alignment horizontal="center" vertical="center" wrapText="1"/>
    </xf>
    <xf numFmtId="0" fontId="22" fillId="7" borderId="63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/>
    </xf>
    <xf numFmtId="0" fontId="3" fillId="6" borderId="51" xfId="0" applyFont="1" applyFill="1" applyBorder="1" applyAlignment="1" applyProtection="1">
      <alignment horizontal="center"/>
    </xf>
    <xf numFmtId="2" fontId="31" fillId="7" borderId="21" xfId="0" applyNumberFormat="1" applyFont="1" applyFill="1" applyBorder="1" applyAlignment="1" applyProtection="1">
      <alignment horizontal="center" vertical="center"/>
    </xf>
    <xf numFmtId="2" fontId="31" fillId="7" borderId="2" xfId="0" applyNumberFormat="1" applyFont="1" applyFill="1" applyBorder="1" applyAlignment="1" applyProtection="1">
      <alignment horizontal="center" vertical="center"/>
    </xf>
    <xf numFmtId="1" fontId="32" fillId="2" borderId="65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NumberFormat="1" applyFont="1" applyBorder="1" applyAlignment="1" applyProtection="1">
      <alignment horizontal="center" vertical="center"/>
    </xf>
    <xf numFmtId="0" fontId="23" fillId="0" borderId="74" xfId="0" applyNumberFormat="1" applyFont="1" applyBorder="1" applyAlignment="1" applyProtection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23" fillId="4" borderId="2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DDA3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21091" name="Line 607">
          <a:extLst>
            <a:ext uri="{FF2B5EF4-FFF2-40B4-BE49-F238E27FC236}">
              <a16:creationId xmlns:a16="http://schemas.microsoft.com/office/drawing/2014/main" id="{18537B56-E755-44B1-A463-EC2635D04C8D}"/>
            </a:ext>
          </a:extLst>
        </xdr:cNvPr>
        <xdr:cNvSpPr>
          <a:spLocks noChangeShapeType="1"/>
        </xdr:cNvSpPr>
      </xdr:nvSpPr>
      <xdr:spPr bwMode="auto">
        <a:xfrm>
          <a:off x="1485900" y="1752600"/>
          <a:ext cx="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15945</xdr:colOff>
      <xdr:row>79</xdr:row>
      <xdr:rowOff>26512</xdr:rowOff>
    </xdr:from>
    <xdr:to>
      <xdr:col>63</xdr:col>
      <xdr:colOff>69728</xdr:colOff>
      <xdr:row>82</xdr:row>
      <xdr:rowOff>67750</xdr:rowOff>
    </xdr:to>
    <xdr:grpSp>
      <xdr:nvGrpSpPr>
        <xdr:cNvPr id="21093" name="Group 270">
          <a:extLst>
            <a:ext uri="{FF2B5EF4-FFF2-40B4-BE49-F238E27FC236}">
              <a16:creationId xmlns:a16="http://schemas.microsoft.com/office/drawing/2014/main" id="{FBE1AB3D-FD4A-46CC-B2AB-D4DCC61E0696}"/>
            </a:ext>
          </a:extLst>
        </xdr:cNvPr>
        <xdr:cNvGrpSpPr>
          <a:grpSpLocks/>
        </xdr:cNvGrpSpPr>
      </xdr:nvGrpSpPr>
      <xdr:grpSpPr bwMode="auto">
        <a:xfrm>
          <a:off x="5016570" y="6836887"/>
          <a:ext cx="568133" cy="269838"/>
          <a:chOff x="681" y="817"/>
          <a:chExt cx="40" cy="28"/>
        </a:xfrm>
      </xdr:grpSpPr>
      <xdr:sp macro="" textlink="">
        <xdr:nvSpPr>
          <xdr:cNvPr id="21198" name="AutoShape 119">
            <a:extLst>
              <a:ext uri="{FF2B5EF4-FFF2-40B4-BE49-F238E27FC236}">
                <a16:creationId xmlns:a16="http://schemas.microsoft.com/office/drawing/2014/main" id="{9308C52E-7E0E-420E-958A-B3778EEEB7B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679" y="832"/>
            <a:ext cx="15" cy="12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99" name="Line 120">
            <a:extLst>
              <a:ext uri="{FF2B5EF4-FFF2-40B4-BE49-F238E27FC236}">
                <a16:creationId xmlns:a16="http://schemas.microsoft.com/office/drawing/2014/main" id="{04BE4686-ABB0-4C46-A7A7-BE414137B21D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692" y="838"/>
            <a:ext cx="2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Text Box 121">
            <a:extLst>
              <a:ext uri="{FF2B5EF4-FFF2-40B4-BE49-F238E27FC236}">
                <a16:creationId xmlns:a16="http://schemas.microsoft.com/office/drawing/2014/main" id="{26672048-BA96-41C5-9326-3A86F971B5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7" y="817"/>
            <a:ext cx="34" cy="1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PH10</a:t>
            </a:r>
          </a:p>
          <a:p>
            <a:pPr algn="ctr" rtl="0">
              <a:defRPr sz="1000"/>
            </a:pPr>
            <a:endParaRPr lang="fr-FR" sz="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60960</xdr:colOff>
      <xdr:row>74</xdr:row>
      <xdr:rowOff>50483</xdr:rowOff>
    </xdr:from>
    <xdr:to>
      <xdr:col>9</xdr:col>
      <xdr:colOff>13607</xdr:colOff>
      <xdr:row>78</xdr:row>
      <xdr:rowOff>73343</xdr:rowOff>
    </xdr:to>
    <xdr:grpSp>
      <xdr:nvGrpSpPr>
        <xdr:cNvPr id="21094" name="Group 540">
          <a:extLst>
            <a:ext uri="{FF2B5EF4-FFF2-40B4-BE49-F238E27FC236}">
              <a16:creationId xmlns:a16="http://schemas.microsoft.com/office/drawing/2014/main" id="{ECDE50B7-DA49-4BFB-92AA-C72B733B544F}"/>
            </a:ext>
          </a:extLst>
        </xdr:cNvPr>
        <xdr:cNvGrpSpPr>
          <a:grpSpLocks/>
        </xdr:cNvGrpSpPr>
      </xdr:nvGrpSpPr>
      <xdr:grpSpPr bwMode="auto">
        <a:xfrm>
          <a:off x="518160" y="6479858"/>
          <a:ext cx="381272" cy="327660"/>
          <a:chOff x="806" y="858"/>
          <a:chExt cx="40" cy="34"/>
        </a:xfrm>
      </xdr:grpSpPr>
      <xdr:sp macro="" textlink="">
        <xdr:nvSpPr>
          <xdr:cNvPr id="21195" name="AutoShape 541">
            <a:extLst>
              <a:ext uri="{FF2B5EF4-FFF2-40B4-BE49-F238E27FC236}">
                <a16:creationId xmlns:a16="http://schemas.microsoft.com/office/drawing/2014/main" id="{86305542-6283-4BA3-88C1-BFC5B138928B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832" y="879"/>
            <a:ext cx="15" cy="12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96" name="Line 542">
            <a:extLst>
              <a:ext uri="{FF2B5EF4-FFF2-40B4-BE49-F238E27FC236}">
                <a16:creationId xmlns:a16="http://schemas.microsoft.com/office/drawing/2014/main" id="{A4B0DA24-CC37-4FF8-AB4E-F92FEC59D54D}"/>
              </a:ext>
            </a:extLst>
          </xdr:cNvPr>
          <xdr:cNvSpPr>
            <a:spLocks noChangeShapeType="1"/>
          </xdr:cNvSpPr>
        </xdr:nvSpPr>
        <xdr:spPr bwMode="auto">
          <a:xfrm flipH="1">
            <a:off x="807" y="885"/>
            <a:ext cx="2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Text Box 543">
            <a:extLst>
              <a:ext uri="{FF2B5EF4-FFF2-40B4-BE49-F238E27FC236}">
                <a16:creationId xmlns:a16="http://schemas.microsoft.com/office/drawing/2014/main" id="{6844BC1A-BE2E-4FDC-A40E-760F1D40F7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6" y="858"/>
            <a:ext cx="34" cy="1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PH05 </a:t>
            </a:r>
          </a:p>
        </xdr:txBody>
      </xdr:sp>
    </xdr:grpSp>
    <xdr:clientData/>
  </xdr:twoCellAnchor>
  <xdr:twoCellAnchor>
    <xdr:from>
      <xdr:col>9</xdr:col>
      <xdr:colOff>817</xdr:colOff>
      <xdr:row>78</xdr:row>
      <xdr:rowOff>409</xdr:rowOff>
    </xdr:from>
    <xdr:to>
      <xdr:col>57</xdr:col>
      <xdr:colOff>21772</xdr:colOff>
      <xdr:row>78</xdr:row>
      <xdr:rowOff>4355</xdr:rowOff>
    </xdr:to>
    <xdr:cxnSp macro="">
      <xdr:nvCxnSpPr>
        <xdr:cNvPr id="306" name="Connecteur droit avec flèche 305">
          <a:extLst>
            <a:ext uri="{FF2B5EF4-FFF2-40B4-BE49-F238E27FC236}">
              <a16:creationId xmlns:a16="http://schemas.microsoft.com/office/drawing/2014/main" id="{D90978FB-5D34-41A4-A678-238E24B19FBE}"/>
            </a:ext>
          </a:extLst>
        </xdr:cNvPr>
        <xdr:cNvCxnSpPr/>
      </xdr:nvCxnSpPr>
      <xdr:spPr bwMode="auto">
        <a:xfrm flipH="1" flipV="1">
          <a:off x="867320" y="6453460"/>
          <a:ext cx="3992063" cy="3946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78813</xdr:colOff>
      <xdr:row>55</xdr:row>
      <xdr:rowOff>75763</xdr:rowOff>
    </xdr:from>
    <xdr:to>
      <xdr:col>57</xdr:col>
      <xdr:colOff>39189</xdr:colOff>
      <xdr:row>56</xdr:row>
      <xdr:rowOff>434</xdr:rowOff>
    </xdr:to>
    <xdr:cxnSp macro="">
      <xdr:nvCxnSpPr>
        <xdr:cNvPr id="322" name="Connecteur droit avec flèche 321">
          <a:extLst>
            <a:ext uri="{FF2B5EF4-FFF2-40B4-BE49-F238E27FC236}">
              <a16:creationId xmlns:a16="http://schemas.microsoft.com/office/drawing/2014/main" id="{28452BA6-B0C8-4724-846F-45E7EBC48FC3}"/>
            </a:ext>
          </a:extLst>
        </xdr:cNvPr>
        <xdr:cNvCxnSpPr/>
      </xdr:nvCxnSpPr>
      <xdr:spPr>
        <a:xfrm>
          <a:off x="4668230" y="5039649"/>
          <a:ext cx="208570" cy="3048"/>
        </a:xfrm>
        <a:prstGeom prst="straightConnector1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80473</xdr:colOff>
      <xdr:row>58</xdr:row>
      <xdr:rowOff>0</xdr:rowOff>
    </xdr:from>
    <xdr:to>
      <xdr:col>45</xdr:col>
      <xdr:colOff>26126</xdr:colOff>
      <xdr:row>58</xdr:row>
      <xdr:rowOff>4972</xdr:rowOff>
    </xdr:to>
    <xdr:cxnSp macro="">
      <xdr:nvCxnSpPr>
        <xdr:cNvPr id="251" name="Connecteur droit avec flèche 250">
          <a:extLst>
            <a:ext uri="{FF2B5EF4-FFF2-40B4-BE49-F238E27FC236}">
              <a16:creationId xmlns:a16="http://schemas.microsoft.com/office/drawing/2014/main" id="{E7D4C52E-F1A1-42DE-8D24-86E8EA6734D2}"/>
            </a:ext>
          </a:extLst>
        </xdr:cNvPr>
        <xdr:cNvCxnSpPr/>
      </xdr:nvCxnSpPr>
      <xdr:spPr>
        <a:xfrm flipV="1">
          <a:off x="1029707" y="5199017"/>
          <a:ext cx="2841253" cy="4972"/>
        </a:xfrm>
        <a:prstGeom prst="straightConnector1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929</xdr:colOff>
      <xdr:row>6</xdr:row>
      <xdr:rowOff>74022</xdr:rowOff>
    </xdr:from>
    <xdr:to>
      <xdr:col>25</xdr:col>
      <xdr:colOff>52251</xdr:colOff>
      <xdr:row>7</xdr:row>
      <xdr:rowOff>129</xdr:rowOff>
    </xdr:to>
    <xdr:cxnSp macro="">
      <xdr:nvCxnSpPr>
        <xdr:cNvPr id="256" name="Connecteur droit avec flèche 255">
          <a:extLst>
            <a:ext uri="{FF2B5EF4-FFF2-40B4-BE49-F238E27FC236}">
              <a16:creationId xmlns:a16="http://schemas.microsoft.com/office/drawing/2014/main" id="{55A5DF2D-356A-4BFE-BE3F-5CBB11C5FD95}"/>
            </a:ext>
          </a:extLst>
        </xdr:cNvPr>
        <xdr:cNvCxnSpPr/>
      </xdr:nvCxnSpPr>
      <xdr:spPr>
        <a:xfrm flipV="1">
          <a:off x="2025672" y="631371"/>
          <a:ext cx="216785" cy="4484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42</xdr:row>
      <xdr:rowOff>0</xdr:rowOff>
    </xdr:from>
    <xdr:to>
      <xdr:col>22</xdr:col>
      <xdr:colOff>0</xdr:colOff>
      <xdr:row>42</xdr:row>
      <xdr:rowOff>0</xdr:rowOff>
    </xdr:to>
    <xdr:sp macro="" textlink="">
      <xdr:nvSpPr>
        <xdr:cNvPr id="21099" name="Line 663">
          <a:extLst>
            <a:ext uri="{FF2B5EF4-FFF2-40B4-BE49-F238E27FC236}">
              <a16:creationId xmlns:a16="http://schemas.microsoft.com/office/drawing/2014/main" id="{4943AD89-1296-42DC-98C7-66BA724137AB}"/>
            </a:ext>
          </a:extLst>
        </xdr:cNvPr>
        <xdr:cNvSpPr>
          <a:spLocks noChangeShapeType="1"/>
        </xdr:cNvSpPr>
      </xdr:nvSpPr>
      <xdr:spPr bwMode="auto">
        <a:xfrm>
          <a:off x="1485900" y="4099560"/>
          <a:ext cx="0" cy="0"/>
        </a:xfrm>
        <a:prstGeom prst="line">
          <a:avLst/>
        </a:prstGeom>
        <a:noFill/>
        <a:ln w="38100">
          <a:solidFill>
            <a:srgbClr val="3399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72347</xdr:colOff>
      <xdr:row>45</xdr:row>
      <xdr:rowOff>15403</xdr:rowOff>
    </xdr:from>
    <xdr:to>
      <xdr:col>42</xdr:col>
      <xdr:colOff>72347</xdr:colOff>
      <xdr:row>45</xdr:row>
      <xdr:rowOff>15403</xdr:rowOff>
    </xdr:to>
    <xdr:cxnSp macro="">
      <xdr:nvCxnSpPr>
        <xdr:cNvPr id="165" name="Connecteur droit 164">
          <a:extLst>
            <a:ext uri="{FF2B5EF4-FFF2-40B4-BE49-F238E27FC236}">
              <a16:creationId xmlns:a16="http://schemas.microsoft.com/office/drawing/2014/main" id="{58D9CBC8-26E6-4227-A98F-E5357B455C33}"/>
            </a:ext>
          </a:extLst>
        </xdr:cNvPr>
        <xdr:cNvCxnSpPr/>
      </xdr:nvCxnSpPr>
      <xdr:spPr>
        <a:xfrm>
          <a:off x="3355874" y="3984730"/>
          <a:ext cx="332509" cy="0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69273</xdr:colOff>
      <xdr:row>40</xdr:row>
      <xdr:rowOff>8384</xdr:rowOff>
    </xdr:from>
    <xdr:to>
      <xdr:col>43</xdr:col>
      <xdr:colOff>9456</xdr:colOff>
      <xdr:row>47</xdr:row>
      <xdr:rowOff>114300</xdr:rowOff>
    </xdr:to>
    <xdr:cxnSp macro="">
      <xdr:nvCxnSpPr>
        <xdr:cNvPr id="199" name="Connecteur droit 198">
          <a:extLst>
            <a:ext uri="{FF2B5EF4-FFF2-40B4-BE49-F238E27FC236}">
              <a16:creationId xmlns:a16="http://schemas.microsoft.com/office/drawing/2014/main" id="{6856E97A-8EB2-4371-94CA-FBF81119B845}"/>
            </a:ext>
          </a:extLst>
        </xdr:cNvPr>
        <xdr:cNvCxnSpPr/>
      </xdr:nvCxnSpPr>
      <xdr:spPr>
        <a:xfrm flipH="1">
          <a:off x="3685309" y="3371575"/>
          <a:ext cx="23311" cy="954507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3463</xdr:colOff>
      <xdr:row>45</xdr:row>
      <xdr:rowOff>18413</xdr:rowOff>
    </xdr:from>
    <xdr:to>
      <xdr:col>39</xdr:col>
      <xdr:colOff>10938</xdr:colOff>
      <xdr:row>47</xdr:row>
      <xdr:rowOff>107373</xdr:rowOff>
    </xdr:to>
    <xdr:cxnSp macro="">
      <xdr:nvCxnSpPr>
        <xdr:cNvPr id="203" name="Connecteur droit 202">
          <a:extLst>
            <a:ext uri="{FF2B5EF4-FFF2-40B4-BE49-F238E27FC236}">
              <a16:creationId xmlns:a16="http://schemas.microsoft.com/office/drawing/2014/main" id="{D110AA86-0450-4E6B-97F4-1FB0E5FF4D10}"/>
            </a:ext>
          </a:extLst>
        </xdr:cNvPr>
        <xdr:cNvCxnSpPr/>
      </xdr:nvCxnSpPr>
      <xdr:spPr>
        <a:xfrm flipH="1">
          <a:off x="3370118" y="3987740"/>
          <a:ext cx="7475" cy="331415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35</xdr:row>
      <xdr:rowOff>108466</xdr:rowOff>
    </xdr:from>
    <xdr:to>
      <xdr:col>23</xdr:col>
      <xdr:colOff>4011</xdr:colOff>
      <xdr:row>47</xdr:row>
      <xdr:rowOff>104456</xdr:rowOff>
    </xdr:to>
    <xdr:cxnSp macro="">
      <xdr:nvCxnSpPr>
        <xdr:cNvPr id="219" name="Connecteur droit 218">
          <a:extLst>
            <a:ext uri="{FF2B5EF4-FFF2-40B4-BE49-F238E27FC236}">
              <a16:creationId xmlns:a16="http://schemas.microsoft.com/office/drawing/2014/main" id="{766F733A-9359-4F6A-AC1D-9422BB188215}"/>
            </a:ext>
          </a:extLst>
        </xdr:cNvPr>
        <xdr:cNvCxnSpPr/>
      </xdr:nvCxnSpPr>
      <xdr:spPr>
        <a:xfrm flipH="1">
          <a:off x="2036618" y="2865521"/>
          <a:ext cx="4011" cy="1450717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79664</xdr:colOff>
      <xdr:row>40</xdr:row>
      <xdr:rowOff>10391</xdr:rowOff>
    </xdr:from>
    <xdr:to>
      <xdr:col>45</xdr:col>
      <xdr:colOff>29897</xdr:colOff>
      <xdr:row>40</xdr:row>
      <xdr:rowOff>10938</xdr:rowOff>
    </xdr:to>
    <xdr:cxnSp macro="">
      <xdr:nvCxnSpPr>
        <xdr:cNvPr id="221" name="Connecteur droit 220">
          <a:extLst>
            <a:ext uri="{FF2B5EF4-FFF2-40B4-BE49-F238E27FC236}">
              <a16:creationId xmlns:a16="http://schemas.microsoft.com/office/drawing/2014/main" id="{3D9DAD74-ADFB-4357-B066-1F6738BEF56B}"/>
            </a:ext>
          </a:extLst>
        </xdr:cNvPr>
        <xdr:cNvCxnSpPr/>
      </xdr:nvCxnSpPr>
      <xdr:spPr>
        <a:xfrm>
          <a:off x="3695700" y="3373582"/>
          <a:ext cx="199615" cy="547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83127</xdr:colOff>
      <xdr:row>47</xdr:row>
      <xdr:rowOff>110836</xdr:rowOff>
    </xdr:from>
    <xdr:to>
      <xdr:col>42</xdr:col>
      <xdr:colOff>79664</xdr:colOff>
      <xdr:row>47</xdr:row>
      <xdr:rowOff>114300</xdr:rowOff>
    </xdr:to>
    <xdr:cxnSp macro="">
      <xdr:nvCxnSpPr>
        <xdr:cNvPr id="231" name="Connecteur droit 230">
          <a:extLst>
            <a:ext uri="{FF2B5EF4-FFF2-40B4-BE49-F238E27FC236}">
              <a16:creationId xmlns:a16="http://schemas.microsoft.com/office/drawing/2014/main" id="{A9B62B4F-3477-41FD-92F8-E0DAB1B49C12}"/>
            </a:ext>
          </a:extLst>
        </xdr:cNvPr>
        <xdr:cNvCxnSpPr/>
      </xdr:nvCxnSpPr>
      <xdr:spPr>
        <a:xfrm flipV="1">
          <a:off x="872836" y="4322618"/>
          <a:ext cx="2822864" cy="3464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4011</xdr:colOff>
      <xdr:row>35</xdr:row>
      <xdr:rowOff>112841</xdr:rowOff>
    </xdr:from>
    <xdr:to>
      <xdr:col>9</xdr:col>
      <xdr:colOff>14948</xdr:colOff>
      <xdr:row>48</xdr:row>
      <xdr:rowOff>4557</xdr:rowOff>
    </xdr:to>
    <xdr:cxnSp macro="">
      <xdr:nvCxnSpPr>
        <xdr:cNvPr id="233" name="Connecteur droit 232">
          <a:extLst>
            <a:ext uri="{FF2B5EF4-FFF2-40B4-BE49-F238E27FC236}">
              <a16:creationId xmlns:a16="http://schemas.microsoft.com/office/drawing/2014/main" id="{91640E98-3E07-4131-9653-CB0479B9A9B8}"/>
            </a:ext>
          </a:extLst>
        </xdr:cNvPr>
        <xdr:cNvCxnSpPr/>
      </xdr:nvCxnSpPr>
      <xdr:spPr>
        <a:xfrm flipH="1">
          <a:off x="876847" y="2869896"/>
          <a:ext cx="10937" cy="1467670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8021</xdr:colOff>
      <xdr:row>35</xdr:row>
      <xdr:rowOff>118048</xdr:rowOff>
    </xdr:from>
    <xdr:to>
      <xdr:col>55</xdr:col>
      <xdr:colOff>10391</xdr:colOff>
      <xdr:row>39</xdr:row>
      <xdr:rowOff>3463</xdr:rowOff>
    </xdr:to>
    <xdr:cxnSp macro="">
      <xdr:nvCxnSpPr>
        <xdr:cNvPr id="235" name="Connecteur droit 234">
          <a:extLst>
            <a:ext uri="{FF2B5EF4-FFF2-40B4-BE49-F238E27FC236}">
              <a16:creationId xmlns:a16="http://schemas.microsoft.com/office/drawing/2014/main" id="{A1EC8A2A-C7CB-4345-A87E-C2DB755A0107}"/>
            </a:ext>
          </a:extLst>
        </xdr:cNvPr>
        <xdr:cNvCxnSpPr/>
      </xdr:nvCxnSpPr>
      <xdr:spPr>
        <a:xfrm>
          <a:off x="4704712" y="2875103"/>
          <a:ext cx="2370" cy="370324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71565</xdr:colOff>
      <xdr:row>38</xdr:row>
      <xdr:rowOff>107373</xdr:rowOff>
    </xdr:from>
    <xdr:to>
      <xdr:col>57</xdr:col>
      <xdr:colOff>3464</xdr:colOff>
      <xdr:row>38</xdr:row>
      <xdr:rowOff>114384</xdr:rowOff>
    </xdr:to>
    <xdr:cxnSp macro="">
      <xdr:nvCxnSpPr>
        <xdr:cNvPr id="239" name="Connecteur droit 238">
          <a:extLst>
            <a:ext uri="{FF2B5EF4-FFF2-40B4-BE49-F238E27FC236}">
              <a16:creationId xmlns:a16="http://schemas.microsoft.com/office/drawing/2014/main" id="{1FD69CD7-1795-429A-B860-8B48ADBFE1A8}"/>
            </a:ext>
          </a:extLst>
        </xdr:cNvPr>
        <xdr:cNvCxnSpPr/>
      </xdr:nvCxnSpPr>
      <xdr:spPr>
        <a:xfrm flipH="1">
          <a:off x="3853856" y="3228109"/>
          <a:ext cx="1012553" cy="7011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13584</xdr:colOff>
      <xdr:row>35</xdr:row>
      <xdr:rowOff>118687</xdr:rowOff>
    </xdr:from>
    <xdr:to>
      <xdr:col>67</xdr:col>
      <xdr:colOff>13855</xdr:colOff>
      <xdr:row>36</xdr:row>
      <xdr:rowOff>0</xdr:rowOff>
    </xdr:to>
    <xdr:cxnSp macro="">
      <xdr:nvCxnSpPr>
        <xdr:cNvPr id="262" name="Connecteur droit 261">
          <a:extLst>
            <a:ext uri="{FF2B5EF4-FFF2-40B4-BE49-F238E27FC236}">
              <a16:creationId xmlns:a16="http://schemas.microsoft.com/office/drawing/2014/main" id="{D2DB4B83-3093-4D54-AC6B-30D80F1FDED1}"/>
            </a:ext>
          </a:extLst>
        </xdr:cNvPr>
        <xdr:cNvCxnSpPr/>
      </xdr:nvCxnSpPr>
      <xdr:spPr>
        <a:xfrm>
          <a:off x="720166" y="2875742"/>
          <a:ext cx="4987907" cy="2540"/>
        </a:xfrm>
        <a:prstGeom prst="line">
          <a:avLst/>
        </a:prstGeom>
        <a:ln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1984</xdr:colOff>
      <xdr:row>8</xdr:row>
      <xdr:rowOff>73959</xdr:rowOff>
    </xdr:from>
    <xdr:to>
      <xdr:col>45</xdr:col>
      <xdr:colOff>13063</xdr:colOff>
      <xdr:row>9</xdr:row>
      <xdr:rowOff>0</xdr:rowOff>
    </xdr:to>
    <xdr:cxnSp macro="">
      <xdr:nvCxnSpPr>
        <xdr:cNvPr id="334" name="Connecteur droit avec flèche 333">
          <a:extLst>
            <a:ext uri="{FF2B5EF4-FFF2-40B4-BE49-F238E27FC236}">
              <a16:creationId xmlns:a16="http://schemas.microsoft.com/office/drawing/2014/main" id="{6A0E33F1-532E-4003-AC2B-6D1B72BAA0B9}"/>
            </a:ext>
          </a:extLst>
        </xdr:cNvPr>
        <xdr:cNvCxnSpPr/>
      </xdr:nvCxnSpPr>
      <xdr:spPr>
        <a:xfrm>
          <a:off x="2192190" y="788062"/>
          <a:ext cx="1665707" cy="4418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1570</xdr:colOff>
      <xdr:row>11</xdr:row>
      <xdr:rowOff>0</xdr:rowOff>
    </xdr:from>
    <xdr:to>
      <xdr:col>55</xdr:col>
      <xdr:colOff>26125</xdr:colOff>
      <xdr:row>11</xdr:row>
      <xdr:rowOff>4292</xdr:rowOff>
    </xdr:to>
    <xdr:cxnSp macro="">
      <xdr:nvCxnSpPr>
        <xdr:cNvPr id="336" name="Connecteur droit avec flèche 335">
          <a:extLst>
            <a:ext uri="{FF2B5EF4-FFF2-40B4-BE49-F238E27FC236}">
              <a16:creationId xmlns:a16="http://schemas.microsoft.com/office/drawing/2014/main" id="{5AECC0A8-A3FE-4112-A04B-FCA2694A6DE9}"/>
            </a:ext>
          </a:extLst>
        </xdr:cNvPr>
        <xdr:cNvCxnSpPr/>
      </xdr:nvCxnSpPr>
      <xdr:spPr>
        <a:xfrm flipV="1">
          <a:off x="3846404" y="949234"/>
          <a:ext cx="851870" cy="4292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56606</xdr:colOff>
      <xdr:row>13</xdr:row>
      <xdr:rowOff>0</xdr:rowOff>
    </xdr:from>
    <xdr:to>
      <xdr:col>45</xdr:col>
      <xdr:colOff>13576</xdr:colOff>
      <xdr:row>13</xdr:row>
      <xdr:rowOff>4354</xdr:rowOff>
    </xdr:to>
    <xdr:cxnSp macro="">
      <xdr:nvCxnSpPr>
        <xdr:cNvPr id="338" name="Connecteur droit avec flèche 337">
          <a:extLst>
            <a:ext uri="{FF2B5EF4-FFF2-40B4-BE49-F238E27FC236}">
              <a16:creationId xmlns:a16="http://schemas.microsoft.com/office/drawing/2014/main" id="{040BBEF1-C3F1-4495-AFE6-2656B4055582}"/>
            </a:ext>
          </a:extLst>
        </xdr:cNvPr>
        <xdr:cNvCxnSpPr/>
      </xdr:nvCxnSpPr>
      <xdr:spPr>
        <a:xfrm>
          <a:off x="3653246" y="1105989"/>
          <a:ext cx="205164" cy="4354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60960</xdr:colOff>
      <xdr:row>15</xdr:row>
      <xdr:rowOff>0</xdr:rowOff>
    </xdr:from>
    <xdr:to>
      <xdr:col>45</xdr:col>
      <xdr:colOff>8964</xdr:colOff>
      <xdr:row>15</xdr:row>
      <xdr:rowOff>13447</xdr:rowOff>
    </xdr:to>
    <xdr:cxnSp macro="">
      <xdr:nvCxnSpPr>
        <xdr:cNvPr id="342" name="Connecteur droit avec flèche 341">
          <a:extLst>
            <a:ext uri="{FF2B5EF4-FFF2-40B4-BE49-F238E27FC236}">
              <a16:creationId xmlns:a16="http://schemas.microsoft.com/office/drawing/2014/main" id="{6BF40E96-C1A3-4589-8A1B-31BF58BADA93}"/>
            </a:ext>
          </a:extLst>
        </xdr:cNvPr>
        <xdr:cNvCxnSpPr/>
      </xdr:nvCxnSpPr>
      <xdr:spPr>
        <a:xfrm>
          <a:off x="3326674" y="1262743"/>
          <a:ext cx="527124" cy="13447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3464</xdr:colOff>
      <xdr:row>35</xdr:row>
      <xdr:rowOff>118857</xdr:rowOff>
    </xdr:from>
    <xdr:to>
      <xdr:col>11</xdr:col>
      <xdr:colOff>7045</xdr:colOff>
      <xdr:row>47</xdr:row>
      <xdr:rowOff>120415</xdr:rowOff>
    </xdr:to>
    <xdr:cxnSp macro="">
      <xdr:nvCxnSpPr>
        <xdr:cNvPr id="348" name="Connecteur droit 347">
          <a:extLst>
            <a:ext uri="{FF2B5EF4-FFF2-40B4-BE49-F238E27FC236}">
              <a16:creationId xmlns:a16="http://schemas.microsoft.com/office/drawing/2014/main" id="{355F092E-27BB-4825-90E4-9E5463E5B99D}"/>
            </a:ext>
          </a:extLst>
        </xdr:cNvPr>
        <xdr:cNvCxnSpPr/>
      </xdr:nvCxnSpPr>
      <xdr:spPr>
        <a:xfrm>
          <a:off x="1042555" y="2875912"/>
          <a:ext cx="3581" cy="1456285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72165</xdr:colOff>
      <xdr:row>53</xdr:row>
      <xdr:rowOff>74458</xdr:rowOff>
    </xdr:from>
    <xdr:to>
      <xdr:col>11</xdr:col>
      <xdr:colOff>24383</xdr:colOff>
      <xdr:row>54</xdr:row>
      <xdr:rowOff>5477</xdr:rowOff>
    </xdr:to>
    <xdr:cxnSp macro="">
      <xdr:nvCxnSpPr>
        <xdr:cNvPr id="351" name="Connecteur droit avec flèche 350">
          <a:extLst>
            <a:ext uri="{FF2B5EF4-FFF2-40B4-BE49-F238E27FC236}">
              <a16:creationId xmlns:a16="http://schemas.microsoft.com/office/drawing/2014/main" id="{D6B7C2C6-54D4-4B5D-AA6F-E9DEA80BE93B}"/>
            </a:ext>
          </a:extLst>
        </xdr:cNvPr>
        <xdr:cNvCxnSpPr/>
      </xdr:nvCxnSpPr>
      <xdr:spPr>
        <a:xfrm flipV="1">
          <a:off x="855936" y="4881589"/>
          <a:ext cx="200413" cy="9397"/>
        </a:xfrm>
        <a:prstGeom prst="straightConnector1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8708</xdr:colOff>
      <xdr:row>81</xdr:row>
      <xdr:rowOff>77625</xdr:rowOff>
    </xdr:from>
    <xdr:to>
      <xdr:col>57</xdr:col>
      <xdr:colOff>8511</xdr:colOff>
      <xdr:row>82</xdr:row>
      <xdr:rowOff>4354</xdr:rowOff>
    </xdr:to>
    <xdr:cxnSp macro="">
      <xdr:nvCxnSpPr>
        <xdr:cNvPr id="355" name="Connecteur droit avec flèche 354">
          <a:extLst>
            <a:ext uri="{FF2B5EF4-FFF2-40B4-BE49-F238E27FC236}">
              <a16:creationId xmlns:a16="http://schemas.microsoft.com/office/drawing/2014/main" id="{236EE968-66AD-4D15-B57C-A6E04015B0FB}"/>
            </a:ext>
          </a:extLst>
        </xdr:cNvPr>
        <xdr:cNvCxnSpPr/>
      </xdr:nvCxnSpPr>
      <xdr:spPr bwMode="auto">
        <a:xfrm flipH="1">
          <a:off x="1040674" y="6765808"/>
          <a:ext cx="3805448" cy="5106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74023</xdr:colOff>
      <xdr:row>88</xdr:row>
      <xdr:rowOff>0</xdr:rowOff>
    </xdr:from>
    <xdr:to>
      <xdr:col>55</xdr:col>
      <xdr:colOff>21771</xdr:colOff>
      <xdr:row>88</xdr:row>
      <xdr:rowOff>0</xdr:rowOff>
    </xdr:to>
    <xdr:cxnSp macro="">
      <xdr:nvCxnSpPr>
        <xdr:cNvPr id="359" name="Connecteur droit avec flèche 358">
          <a:extLst>
            <a:ext uri="{FF2B5EF4-FFF2-40B4-BE49-F238E27FC236}">
              <a16:creationId xmlns:a16="http://schemas.microsoft.com/office/drawing/2014/main" id="{F8F0C7D4-3E56-4F50-8444-78897A2749EC}"/>
            </a:ext>
          </a:extLst>
        </xdr:cNvPr>
        <xdr:cNvCxnSpPr/>
      </xdr:nvCxnSpPr>
      <xdr:spPr bwMode="auto">
        <a:xfrm flipH="1">
          <a:off x="3836126" y="7236823"/>
          <a:ext cx="857794" cy="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76816</xdr:colOff>
      <xdr:row>90</xdr:row>
      <xdr:rowOff>6012</xdr:rowOff>
    </xdr:from>
    <xdr:to>
      <xdr:col>45</xdr:col>
      <xdr:colOff>47897</xdr:colOff>
      <xdr:row>90</xdr:row>
      <xdr:rowOff>8709</xdr:rowOff>
    </xdr:to>
    <xdr:cxnSp macro="">
      <xdr:nvCxnSpPr>
        <xdr:cNvPr id="361" name="Connecteur droit avec flèche 360">
          <a:extLst>
            <a:ext uri="{FF2B5EF4-FFF2-40B4-BE49-F238E27FC236}">
              <a16:creationId xmlns:a16="http://schemas.microsoft.com/office/drawing/2014/main" id="{14E9C16A-C5B9-4C9C-A099-7093EA32150C}"/>
            </a:ext>
          </a:extLst>
        </xdr:cNvPr>
        <xdr:cNvCxnSpPr/>
      </xdr:nvCxnSpPr>
      <xdr:spPr bwMode="auto">
        <a:xfrm flipH="1" flipV="1">
          <a:off x="3673456" y="7399589"/>
          <a:ext cx="219275" cy="2697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11590</xdr:colOff>
      <xdr:row>93</xdr:row>
      <xdr:rowOff>74022</xdr:rowOff>
    </xdr:from>
    <xdr:to>
      <xdr:col>25</xdr:col>
      <xdr:colOff>8708</xdr:colOff>
      <xdr:row>94</xdr:row>
      <xdr:rowOff>2497</xdr:rowOff>
    </xdr:to>
    <xdr:cxnSp macro="">
      <xdr:nvCxnSpPr>
        <xdr:cNvPr id="363" name="Connecteur droit avec flèche 362">
          <a:extLst>
            <a:ext uri="{FF2B5EF4-FFF2-40B4-BE49-F238E27FC236}">
              <a16:creationId xmlns:a16="http://schemas.microsoft.com/office/drawing/2014/main" id="{D4935796-046B-47F5-9EDD-86CBE1052B38}"/>
            </a:ext>
          </a:extLst>
        </xdr:cNvPr>
        <xdr:cNvCxnSpPr/>
      </xdr:nvCxnSpPr>
      <xdr:spPr bwMode="auto">
        <a:xfrm flipH="1">
          <a:off x="1043556" y="7702731"/>
          <a:ext cx="1155358" cy="6852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76915</xdr:colOff>
      <xdr:row>86</xdr:row>
      <xdr:rowOff>4354</xdr:rowOff>
    </xdr:from>
    <xdr:to>
      <xdr:col>45</xdr:col>
      <xdr:colOff>17417</xdr:colOff>
      <xdr:row>86</xdr:row>
      <xdr:rowOff>10774</xdr:rowOff>
    </xdr:to>
    <xdr:cxnSp macro="">
      <xdr:nvCxnSpPr>
        <xdr:cNvPr id="369" name="Connecteur droit avec flèche 368">
          <a:extLst>
            <a:ext uri="{FF2B5EF4-FFF2-40B4-BE49-F238E27FC236}">
              <a16:creationId xmlns:a16="http://schemas.microsoft.com/office/drawing/2014/main" id="{09BACBDB-0020-4D5D-B89A-56DC18A75E55}"/>
            </a:ext>
          </a:extLst>
        </xdr:cNvPr>
        <xdr:cNvCxnSpPr/>
      </xdr:nvCxnSpPr>
      <xdr:spPr bwMode="auto">
        <a:xfrm flipH="1">
          <a:off x="1026149" y="7084423"/>
          <a:ext cx="2836102" cy="642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13855</xdr:colOff>
      <xdr:row>38</xdr:row>
      <xdr:rowOff>107029</xdr:rowOff>
    </xdr:from>
    <xdr:to>
      <xdr:col>45</xdr:col>
      <xdr:colOff>14291</xdr:colOff>
      <xdr:row>40</xdr:row>
      <xdr:rowOff>10391</xdr:rowOff>
    </xdr:to>
    <xdr:cxnSp macro="">
      <xdr:nvCxnSpPr>
        <xdr:cNvPr id="173" name="Connecteur droit 172">
          <a:extLst>
            <a:ext uri="{FF2B5EF4-FFF2-40B4-BE49-F238E27FC236}">
              <a16:creationId xmlns:a16="http://schemas.microsoft.com/office/drawing/2014/main" id="{0469851D-AEBE-4C6F-8C08-EA26521511FF}"/>
            </a:ext>
          </a:extLst>
        </xdr:cNvPr>
        <xdr:cNvCxnSpPr/>
      </xdr:nvCxnSpPr>
      <xdr:spPr>
        <a:xfrm flipV="1">
          <a:off x="3879273" y="3227765"/>
          <a:ext cx="436" cy="145817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</xdr:colOff>
      <xdr:row>82</xdr:row>
      <xdr:rowOff>50074</xdr:rowOff>
    </xdr:from>
    <xdr:to>
      <xdr:col>11</xdr:col>
      <xdr:colOff>7211</xdr:colOff>
      <xdr:row>86</xdr:row>
      <xdr:rowOff>72934</xdr:rowOff>
    </xdr:to>
    <xdr:grpSp>
      <xdr:nvGrpSpPr>
        <xdr:cNvPr id="100" name="Group 540">
          <a:extLst>
            <a:ext uri="{FF2B5EF4-FFF2-40B4-BE49-F238E27FC236}">
              <a16:creationId xmlns:a16="http://schemas.microsoft.com/office/drawing/2014/main" id="{146C315F-8C77-4037-81E9-6042087A3CD8}"/>
            </a:ext>
          </a:extLst>
        </xdr:cNvPr>
        <xdr:cNvGrpSpPr>
          <a:grpSpLocks/>
        </xdr:cNvGrpSpPr>
      </xdr:nvGrpSpPr>
      <xdr:grpSpPr bwMode="auto">
        <a:xfrm>
          <a:off x="545510" y="7089049"/>
          <a:ext cx="518976" cy="327660"/>
          <a:chOff x="806" y="858"/>
          <a:chExt cx="40" cy="34"/>
        </a:xfrm>
      </xdr:grpSpPr>
      <xdr:sp macro="" textlink="">
        <xdr:nvSpPr>
          <xdr:cNvPr id="101" name="AutoShape 541">
            <a:extLst>
              <a:ext uri="{FF2B5EF4-FFF2-40B4-BE49-F238E27FC236}">
                <a16:creationId xmlns:a16="http://schemas.microsoft.com/office/drawing/2014/main" id="{4721ABBE-2722-4898-9769-7FDFF371866A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832" y="879"/>
            <a:ext cx="15" cy="12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" name="Line 542">
            <a:extLst>
              <a:ext uri="{FF2B5EF4-FFF2-40B4-BE49-F238E27FC236}">
                <a16:creationId xmlns:a16="http://schemas.microsoft.com/office/drawing/2014/main" id="{70241BE0-EDA5-4FB5-AF5C-C78CA8370F94}"/>
              </a:ext>
            </a:extLst>
          </xdr:cNvPr>
          <xdr:cNvSpPr>
            <a:spLocks noChangeShapeType="1"/>
          </xdr:cNvSpPr>
        </xdr:nvSpPr>
        <xdr:spPr bwMode="auto">
          <a:xfrm flipH="1">
            <a:off x="807" y="885"/>
            <a:ext cx="2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Text Box 543">
            <a:extLst>
              <a:ext uri="{FF2B5EF4-FFF2-40B4-BE49-F238E27FC236}">
                <a16:creationId xmlns:a16="http://schemas.microsoft.com/office/drawing/2014/main" id="{CA0BAA87-EC12-4111-B9AE-2FF0AE2913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6" y="858"/>
            <a:ext cx="34" cy="1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PH20 </a:t>
            </a:r>
          </a:p>
        </xdr:txBody>
      </xdr:sp>
    </xdr:grpSp>
    <xdr:clientData/>
  </xdr:twoCellAnchor>
  <xdr:twoCellAnchor>
    <xdr:from>
      <xdr:col>24</xdr:col>
      <xdr:colOff>70512</xdr:colOff>
      <xdr:row>113</xdr:row>
      <xdr:rowOff>76174</xdr:rowOff>
    </xdr:from>
    <xdr:to>
      <xdr:col>45</xdr:col>
      <xdr:colOff>21772</xdr:colOff>
      <xdr:row>114</xdr:row>
      <xdr:rowOff>4354</xdr:rowOff>
    </xdr:to>
    <xdr:cxnSp macro="">
      <xdr:nvCxnSpPr>
        <xdr:cNvPr id="64" name="Connecteur droit avec flèche 63">
          <a:extLst>
            <a:ext uri="{FF2B5EF4-FFF2-40B4-BE49-F238E27FC236}">
              <a16:creationId xmlns:a16="http://schemas.microsoft.com/office/drawing/2014/main" id="{2A65DBA0-27A4-4D30-A1F5-F331160B3C59}"/>
            </a:ext>
          </a:extLst>
        </xdr:cNvPr>
        <xdr:cNvCxnSpPr/>
      </xdr:nvCxnSpPr>
      <xdr:spPr>
        <a:xfrm>
          <a:off x="2177986" y="9272425"/>
          <a:ext cx="1688620" cy="6558"/>
        </a:xfrm>
        <a:prstGeom prst="straightConnector1">
          <a:avLst/>
        </a:prstGeom>
        <a:ln w="381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78377</xdr:colOff>
      <xdr:row>115</xdr:row>
      <xdr:rowOff>74023</xdr:rowOff>
    </xdr:from>
    <xdr:to>
      <xdr:col>24</xdr:col>
      <xdr:colOff>74023</xdr:colOff>
      <xdr:row>116</xdr:row>
      <xdr:rowOff>4354</xdr:rowOff>
    </xdr:to>
    <xdr:cxnSp macro="">
      <xdr:nvCxnSpPr>
        <xdr:cNvPr id="75" name="Connecteur droit avec flèche 74">
          <a:extLst>
            <a:ext uri="{FF2B5EF4-FFF2-40B4-BE49-F238E27FC236}">
              <a16:creationId xmlns:a16="http://schemas.microsoft.com/office/drawing/2014/main" id="{12840939-C130-421B-88A7-C682F6E2FBB5}"/>
            </a:ext>
          </a:extLst>
        </xdr:cNvPr>
        <xdr:cNvCxnSpPr/>
      </xdr:nvCxnSpPr>
      <xdr:spPr bwMode="auto">
        <a:xfrm flipV="1">
          <a:off x="1027611" y="9427029"/>
          <a:ext cx="1153886" cy="8708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78377</xdr:colOff>
      <xdr:row>118</xdr:row>
      <xdr:rowOff>4354</xdr:rowOff>
    </xdr:from>
    <xdr:to>
      <xdr:col>45</xdr:col>
      <xdr:colOff>17417</xdr:colOff>
      <xdr:row>118</xdr:row>
      <xdr:rowOff>8709</xdr:rowOff>
    </xdr:to>
    <xdr:cxnSp macro="">
      <xdr:nvCxnSpPr>
        <xdr:cNvPr id="89" name="Connecteur droit avec flèche 88">
          <a:extLst>
            <a:ext uri="{FF2B5EF4-FFF2-40B4-BE49-F238E27FC236}">
              <a16:creationId xmlns:a16="http://schemas.microsoft.com/office/drawing/2014/main" id="{96D1457D-A5F4-4E43-B8F9-C6B0833B6E2F}"/>
            </a:ext>
          </a:extLst>
        </xdr:cNvPr>
        <xdr:cNvCxnSpPr/>
      </xdr:nvCxnSpPr>
      <xdr:spPr bwMode="auto">
        <a:xfrm>
          <a:off x="1027611" y="9592491"/>
          <a:ext cx="2834640" cy="4355"/>
        </a:xfrm>
        <a:prstGeom prst="straightConnector1">
          <a:avLst/>
        </a:prstGeom>
        <a:ln w="254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78377</xdr:colOff>
      <xdr:row>133</xdr:row>
      <xdr:rowOff>69669</xdr:rowOff>
    </xdr:from>
    <xdr:to>
      <xdr:col>45</xdr:col>
      <xdr:colOff>15766</xdr:colOff>
      <xdr:row>133</xdr:row>
      <xdr:rowOff>73574</xdr:rowOff>
    </xdr:to>
    <xdr:cxnSp macro="">
      <xdr:nvCxnSpPr>
        <xdr:cNvPr id="92" name="Connecteur droit avec flèche 91">
          <a:extLst>
            <a:ext uri="{FF2B5EF4-FFF2-40B4-BE49-F238E27FC236}">
              <a16:creationId xmlns:a16="http://schemas.microsoft.com/office/drawing/2014/main" id="{873DFDC1-70B5-4AAD-A395-CCEABA661DE3}"/>
            </a:ext>
          </a:extLst>
        </xdr:cNvPr>
        <xdr:cNvCxnSpPr/>
      </xdr:nvCxnSpPr>
      <xdr:spPr>
        <a:xfrm>
          <a:off x="3344091" y="10833463"/>
          <a:ext cx="516509" cy="3905"/>
        </a:xfrm>
        <a:prstGeom prst="straightConnector1">
          <a:avLst/>
        </a:prstGeom>
        <a:ln w="381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74023</xdr:colOff>
      <xdr:row>136</xdr:row>
      <xdr:rowOff>4354</xdr:rowOff>
    </xdr:from>
    <xdr:to>
      <xdr:col>39</xdr:col>
      <xdr:colOff>0</xdr:colOff>
      <xdr:row>136</xdr:row>
      <xdr:rowOff>4354</xdr:rowOff>
    </xdr:to>
    <xdr:cxnSp macro="">
      <xdr:nvCxnSpPr>
        <xdr:cNvPr id="93" name="Connecteur droit avec flèche 92">
          <a:extLst>
            <a:ext uri="{FF2B5EF4-FFF2-40B4-BE49-F238E27FC236}">
              <a16:creationId xmlns:a16="http://schemas.microsoft.com/office/drawing/2014/main" id="{C698F493-3E5D-432A-A3BB-A9A5C258CC96}"/>
            </a:ext>
          </a:extLst>
        </xdr:cNvPr>
        <xdr:cNvCxnSpPr/>
      </xdr:nvCxnSpPr>
      <xdr:spPr bwMode="auto">
        <a:xfrm>
          <a:off x="1023257" y="11003280"/>
          <a:ext cx="2325189" cy="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137</xdr:row>
      <xdr:rowOff>74023</xdr:rowOff>
    </xdr:from>
    <xdr:to>
      <xdr:col>45</xdr:col>
      <xdr:colOff>8709</xdr:colOff>
      <xdr:row>138</xdr:row>
      <xdr:rowOff>4354</xdr:rowOff>
    </xdr:to>
    <xdr:cxnSp macro="">
      <xdr:nvCxnSpPr>
        <xdr:cNvPr id="94" name="Connecteur droit avec flèche 93">
          <a:extLst>
            <a:ext uri="{FF2B5EF4-FFF2-40B4-BE49-F238E27FC236}">
              <a16:creationId xmlns:a16="http://schemas.microsoft.com/office/drawing/2014/main" id="{B97B8272-1A07-4D67-BD91-037CD3414B7D}"/>
            </a:ext>
          </a:extLst>
        </xdr:cNvPr>
        <xdr:cNvCxnSpPr/>
      </xdr:nvCxnSpPr>
      <xdr:spPr bwMode="auto">
        <a:xfrm>
          <a:off x="1031966" y="11151326"/>
          <a:ext cx="2821577" cy="8708"/>
        </a:xfrm>
        <a:prstGeom prst="straightConnector1">
          <a:avLst/>
        </a:prstGeom>
        <a:ln w="25400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82731</xdr:colOff>
      <xdr:row>153</xdr:row>
      <xdr:rowOff>69668</xdr:rowOff>
    </xdr:from>
    <xdr:to>
      <xdr:col>25</xdr:col>
      <xdr:colOff>39188</xdr:colOff>
      <xdr:row>153</xdr:row>
      <xdr:rowOff>69669</xdr:rowOff>
    </xdr:to>
    <xdr:cxnSp macro="">
      <xdr:nvCxnSpPr>
        <xdr:cNvPr id="97" name="Connecteur droit avec flèche 96">
          <a:extLst>
            <a:ext uri="{FF2B5EF4-FFF2-40B4-BE49-F238E27FC236}">
              <a16:creationId xmlns:a16="http://schemas.microsoft.com/office/drawing/2014/main" id="{D5B5007C-6EE9-4572-903F-85441D3095B0}"/>
            </a:ext>
          </a:extLst>
        </xdr:cNvPr>
        <xdr:cNvCxnSpPr/>
      </xdr:nvCxnSpPr>
      <xdr:spPr>
        <a:xfrm flipV="1">
          <a:off x="2024742" y="12401005"/>
          <a:ext cx="204652" cy="1"/>
        </a:xfrm>
        <a:prstGeom prst="straightConnector1">
          <a:avLst/>
        </a:prstGeom>
        <a:ln w="381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155</xdr:row>
      <xdr:rowOff>65315</xdr:rowOff>
    </xdr:from>
    <xdr:to>
      <xdr:col>44</xdr:col>
      <xdr:colOff>74023</xdr:colOff>
      <xdr:row>156</xdr:row>
      <xdr:rowOff>0</xdr:rowOff>
    </xdr:to>
    <xdr:cxnSp macro="">
      <xdr:nvCxnSpPr>
        <xdr:cNvPr id="104" name="Connecteur droit avec flèche 103">
          <a:extLst>
            <a:ext uri="{FF2B5EF4-FFF2-40B4-BE49-F238E27FC236}">
              <a16:creationId xmlns:a16="http://schemas.microsoft.com/office/drawing/2014/main" id="{5E535355-9226-41E5-A591-F40FDE60B63C}"/>
            </a:ext>
          </a:extLst>
        </xdr:cNvPr>
        <xdr:cNvCxnSpPr/>
      </xdr:nvCxnSpPr>
      <xdr:spPr bwMode="auto">
        <a:xfrm>
          <a:off x="2024743" y="12553406"/>
          <a:ext cx="1811383" cy="13063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65315</xdr:colOff>
      <xdr:row>157</xdr:row>
      <xdr:rowOff>77929</xdr:rowOff>
    </xdr:from>
    <xdr:to>
      <xdr:col>45</xdr:col>
      <xdr:colOff>17267</xdr:colOff>
      <xdr:row>158</xdr:row>
      <xdr:rowOff>0</xdr:rowOff>
    </xdr:to>
    <xdr:cxnSp macro="">
      <xdr:nvCxnSpPr>
        <xdr:cNvPr id="118" name="Connecteur droit avec flèche 117">
          <a:extLst>
            <a:ext uri="{FF2B5EF4-FFF2-40B4-BE49-F238E27FC236}">
              <a16:creationId xmlns:a16="http://schemas.microsoft.com/office/drawing/2014/main" id="{1BDC07DF-B8F0-47A9-90E1-674CCA3CF8CD}"/>
            </a:ext>
          </a:extLst>
        </xdr:cNvPr>
        <xdr:cNvCxnSpPr/>
      </xdr:nvCxnSpPr>
      <xdr:spPr bwMode="auto">
        <a:xfrm flipV="1">
          <a:off x="2172789" y="12722775"/>
          <a:ext cx="1689312" cy="448"/>
        </a:xfrm>
        <a:prstGeom prst="straightConnector1">
          <a:avLst/>
        </a:prstGeom>
        <a:ln w="2540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</xdr:colOff>
      <xdr:row>33</xdr:row>
      <xdr:rowOff>14287</xdr:rowOff>
    </xdr:from>
    <xdr:to>
      <xdr:col>3</xdr:col>
      <xdr:colOff>42862</xdr:colOff>
      <xdr:row>36</xdr:row>
      <xdr:rowOff>9525</xdr:rowOff>
    </xdr:to>
    <xdr:sp macro="" textlink="">
      <xdr:nvSpPr>
        <xdr:cNvPr id="3" name="Légende : encadrée 2">
          <a:extLst>
            <a:ext uri="{FF2B5EF4-FFF2-40B4-BE49-F238E27FC236}">
              <a16:creationId xmlns:a16="http://schemas.microsoft.com/office/drawing/2014/main" id="{8BE49D3E-B511-471E-84FA-FA958874D0E4}"/>
            </a:ext>
          </a:extLst>
        </xdr:cNvPr>
        <xdr:cNvSpPr/>
      </xdr:nvSpPr>
      <xdr:spPr>
        <a:xfrm>
          <a:off x="71437" y="2624137"/>
          <a:ext cx="314325" cy="271463"/>
        </a:xfrm>
        <a:prstGeom prst="borderCallout1">
          <a:avLst>
            <a:gd name="adj1" fmla="val 46955"/>
            <a:gd name="adj2" fmla="val 103788"/>
            <a:gd name="adj3" fmla="val 91718"/>
            <a:gd name="adj4" fmla="val 178334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1</a:t>
          </a:r>
        </a:p>
      </xdr:txBody>
    </xdr:sp>
    <xdr:clientData/>
  </xdr:twoCellAnchor>
  <xdr:twoCellAnchor>
    <xdr:from>
      <xdr:col>0</xdr:col>
      <xdr:colOff>76200</xdr:colOff>
      <xdr:row>4</xdr:row>
      <xdr:rowOff>66675</xdr:rowOff>
    </xdr:from>
    <xdr:to>
      <xdr:col>3</xdr:col>
      <xdr:colOff>47625</xdr:colOff>
      <xdr:row>8</xdr:row>
      <xdr:rowOff>33338</xdr:rowOff>
    </xdr:to>
    <xdr:sp macro="" textlink="">
      <xdr:nvSpPr>
        <xdr:cNvPr id="78" name="Légende : encadrée 77">
          <a:extLst>
            <a:ext uri="{FF2B5EF4-FFF2-40B4-BE49-F238E27FC236}">
              <a16:creationId xmlns:a16="http://schemas.microsoft.com/office/drawing/2014/main" id="{16718364-B49F-4551-941C-345E11932AFD}"/>
            </a:ext>
          </a:extLst>
        </xdr:cNvPr>
        <xdr:cNvSpPr/>
      </xdr:nvSpPr>
      <xdr:spPr>
        <a:xfrm>
          <a:off x="76200" y="466725"/>
          <a:ext cx="314325" cy="271463"/>
        </a:xfrm>
        <a:prstGeom prst="borderCallout1">
          <a:avLst>
            <a:gd name="adj1" fmla="val 46955"/>
            <a:gd name="adj2" fmla="val 103788"/>
            <a:gd name="adj3" fmla="val 21543"/>
            <a:gd name="adj4" fmla="val 184394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2</a:t>
          </a:r>
        </a:p>
      </xdr:txBody>
    </xdr:sp>
    <xdr:clientData/>
  </xdr:twoCellAnchor>
  <xdr:twoCellAnchor>
    <xdr:from>
      <xdr:col>72</xdr:col>
      <xdr:colOff>66676</xdr:colOff>
      <xdr:row>32</xdr:row>
      <xdr:rowOff>42863</xdr:rowOff>
    </xdr:from>
    <xdr:to>
      <xdr:col>75</xdr:col>
      <xdr:colOff>66676</xdr:colOff>
      <xdr:row>35</xdr:row>
      <xdr:rowOff>85726</xdr:rowOff>
    </xdr:to>
    <xdr:sp macro="" textlink="">
      <xdr:nvSpPr>
        <xdr:cNvPr id="79" name="Légende : encadrée 78">
          <a:extLst>
            <a:ext uri="{FF2B5EF4-FFF2-40B4-BE49-F238E27FC236}">
              <a16:creationId xmlns:a16="http://schemas.microsoft.com/office/drawing/2014/main" id="{0EA3570B-81BD-483F-A041-BAEF5BCB636C}"/>
            </a:ext>
          </a:extLst>
        </xdr:cNvPr>
        <xdr:cNvSpPr/>
      </xdr:nvSpPr>
      <xdr:spPr>
        <a:xfrm>
          <a:off x="6353176" y="2576513"/>
          <a:ext cx="314325" cy="271463"/>
        </a:xfrm>
        <a:prstGeom prst="borderCallout1">
          <a:avLst>
            <a:gd name="adj1" fmla="val 46955"/>
            <a:gd name="adj2" fmla="val 103788"/>
            <a:gd name="adj3" fmla="val -18808"/>
            <a:gd name="adj4" fmla="val 149546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3</a:t>
          </a:r>
        </a:p>
      </xdr:txBody>
    </xdr:sp>
    <xdr:clientData/>
  </xdr:twoCellAnchor>
  <xdr:twoCellAnchor>
    <xdr:from>
      <xdr:col>0</xdr:col>
      <xdr:colOff>52387</xdr:colOff>
      <xdr:row>45</xdr:row>
      <xdr:rowOff>114300</xdr:rowOff>
    </xdr:from>
    <xdr:to>
      <xdr:col>3</xdr:col>
      <xdr:colOff>23812</xdr:colOff>
      <xdr:row>48</xdr:row>
      <xdr:rowOff>14288</xdr:rowOff>
    </xdr:to>
    <xdr:sp macro="" textlink="">
      <xdr:nvSpPr>
        <xdr:cNvPr id="81" name="Légende : encadrée 80">
          <a:extLst>
            <a:ext uri="{FF2B5EF4-FFF2-40B4-BE49-F238E27FC236}">
              <a16:creationId xmlns:a16="http://schemas.microsoft.com/office/drawing/2014/main" id="{604CCBF3-91F8-45DD-B911-8C951C4809C4}"/>
            </a:ext>
          </a:extLst>
        </xdr:cNvPr>
        <xdr:cNvSpPr/>
      </xdr:nvSpPr>
      <xdr:spPr>
        <a:xfrm>
          <a:off x="52387" y="4114800"/>
          <a:ext cx="314325" cy="271463"/>
        </a:xfrm>
        <a:prstGeom prst="borderCallout1">
          <a:avLst>
            <a:gd name="adj1" fmla="val 46955"/>
            <a:gd name="adj2" fmla="val 103788"/>
            <a:gd name="adj3" fmla="val 251366"/>
            <a:gd name="adj4" fmla="val 191970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4</a:t>
          </a:r>
        </a:p>
      </xdr:txBody>
    </xdr:sp>
    <xdr:clientData/>
  </xdr:twoCellAnchor>
  <xdr:twoCellAnchor>
    <xdr:from>
      <xdr:col>74</xdr:col>
      <xdr:colOff>31026</xdr:colOff>
      <xdr:row>63</xdr:row>
      <xdr:rowOff>64634</xdr:rowOff>
    </xdr:from>
    <xdr:to>
      <xdr:col>76</xdr:col>
      <xdr:colOff>68173</xdr:colOff>
      <xdr:row>67</xdr:row>
      <xdr:rowOff>31297</xdr:rowOff>
    </xdr:to>
    <xdr:sp macro="" textlink="">
      <xdr:nvSpPr>
        <xdr:cNvPr id="82" name="Légende : encadrée 81">
          <a:extLst>
            <a:ext uri="{FF2B5EF4-FFF2-40B4-BE49-F238E27FC236}">
              <a16:creationId xmlns:a16="http://schemas.microsoft.com/office/drawing/2014/main" id="{11684B41-ADBF-4614-8305-37953BC21179}"/>
            </a:ext>
          </a:extLst>
        </xdr:cNvPr>
        <xdr:cNvSpPr/>
      </xdr:nvSpPr>
      <xdr:spPr>
        <a:xfrm>
          <a:off x="6283780" y="5655537"/>
          <a:ext cx="315822" cy="280171"/>
        </a:xfrm>
        <a:prstGeom prst="borderCallout1">
          <a:avLst>
            <a:gd name="adj1" fmla="val 53972"/>
            <a:gd name="adj2" fmla="val -8333"/>
            <a:gd name="adj3" fmla="val 39478"/>
            <a:gd name="adj4" fmla="val -96074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5</a:t>
          </a:r>
        </a:p>
      </xdr:txBody>
    </xdr:sp>
    <xdr:clientData/>
  </xdr:twoCellAnchor>
  <xdr:twoCellAnchor>
    <xdr:from>
      <xdr:col>77</xdr:col>
      <xdr:colOff>36469</xdr:colOff>
      <xdr:row>65</xdr:row>
      <xdr:rowOff>62731</xdr:rowOff>
    </xdr:from>
    <xdr:to>
      <xdr:col>80</xdr:col>
      <xdr:colOff>8983</xdr:colOff>
      <xdr:row>69</xdr:row>
      <xdr:rowOff>29394</xdr:rowOff>
    </xdr:to>
    <xdr:sp macro="" textlink="">
      <xdr:nvSpPr>
        <xdr:cNvPr id="83" name="Légende : encadrée 82">
          <a:extLst>
            <a:ext uri="{FF2B5EF4-FFF2-40B4-BE49-F238E27FC236}">
              <a16:creationId xmlns:a16="http://schemas.microsoft.com/office/drawing/2014/main" id="{BD561825-37C8-4B58-B380-28030188A3B8}"/>
            </a:ext>
          </a:extLst>
        </xdr:cNvPr>
        <xdr:cNvSpPr/>
      </xdr:nvSpPr>
      <xdr:spPr>
        <a:xfrm>
          <a:off x="6681109" y="5810388"/>
          <a:ext cx="312148" cy="280172"/>
        </a:xfrm>
        <a:prstGeom prst="borderCallout1">
          <a:avLst>
            <a:gd name="adj1" fmla="val 85551"/>
            <a:gd name="adj2" fmla="val -6818"/>
            <a:gd name="adj3" fmla="val 103388"/>
            <a:gd name="adj4" fmla="val -216111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6</a:t>
          </a:r>
        </a:p>
      </xdr:txBody>
    </xdr:sp>
    <xdr:clientData/>
  </xdr:twoCellAnchor>
  <xdr:twoCellAnchor>
    <xdr:from>
      <xdr:col>67</xdr:col>
      <xdr:colOff>80963</xdr:colOff>
      <xdr:row>74</xdr:row>
      <xdr:rowOff>38100</xdr:rowOff>
    </xdr:from>
    <xdr:to>
      <xdr:col>71</xdr:col>
      <xdr:colOff>52388</xdr:colOff>
      <xdr:row>78</xdr:row>
      <xdr:rowOff>4763</xdr:rowOff>
    </xdr:to>
    <xdr:sp macro="" textlink="">
      <xdr:nvSpPr>
        <xdr:cNvPr id="84" name="Légende : encadrée 83">
          <a:extLst>
            <a:ext uri="{FF2B5EF4-FFF2-40B4-BE49-F238E27FC236}">
              <a16:creationId xmlns:a16="http://schemas.microsoft.com/office/drawing/2014/main" id="{657A6BE5-7AAA-4E7A-8645-DA2D5197715D}"/>
            </a:ext>
          </a:extLst>
        </xdr:cNvPr>
        <xdr:cNvSpPr/>
      </xdr:nvSpPr>
      <xdr:spPr>
        <a:xfrm>
          <a:off x="5938838" y="6086475"/>
          <a:ext cx="314325" cy="271463"/>
        </a:xfrm>
        <a:prstGeom prst="borderCallout1">
          <a:avLst>
            <a:gd name="adj1" fmla="val 53972"/>
            <a:gd name="adj2" fmla="val -8333"/>
            <a:gd name="adj3" fmla="val 84700"/>
            <a:gd name="adj4" fmla="val -79242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7</a:t>
          </a:r>
        </a:p>
      </xdr:txBody>
    </xdr:sp>
    <xdr:clientData/>
  </xdr:twoCellAnchor>
  <xdr:twoCellAnchor>
    <xdr:from>
      <xdr:col>0</xdr:col>
      <xdr:colOff>76879</xdr:colOff>
      <xdr:row>109</xdr:row>
      <xdr:rowOff>50347</xdr:rowOff>
    </xdr:from>
    <xdr:to>
      <xdr:col>3</xdr:col>
      <xdr:colOff>34970</xdr:colOff>
      <xdr:row>112</xdr:row>
      <xdr:rowOff>74160</xdr:rowOff>
    </xdr:to>
    <xdr:sp macro="" textlink="">
      <xdr:nvSpPr>
        <xdr:cNvPr id="85" name="Légende : encadrée 84">
          <a:extLst>
            <a:ext uri="{FF2B5EF4-FFF2-40B4-BE49-F238E27FC236}">
              <a16:creationId xmlns:a16="http://schemas.microsoft.com/office/drawing/2014/main" id="{AE381947-DFCB-4457-BE4E-320CB0A8AD67}"/>
            </a:ext>
          </a:extLst>
        </xdr:cNvPr>
        <xdr:cNvSpPr/>
      </xdr:nvSpPr>
      <xdr:spPr>
        <a:xfrm>
          <a:off x="76879" y="8933090"/>
          <a:ext cx="297725" cy="258944"/>
        </a:xfrm>
        <a:prstGeom prst="borderCallout1">
          <a:avLst>
            <a:gd name="adj1" fmla="val 52290"/>
            <a:gd name="adj2" fmla="val 110131"/>
            <a:gd name="adj3" fmla="val 107813"/>
            <a:gd name="adj4" fmla="val 167168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8</a:t>
          </a:r>
        </a:p>
      </xdr:txBody>
    </xdr:sp>
    <xdr:clientData/>
  </xdr:twoCellAnchor>
  <xdr:twoCellAnchor>
    <xdr:from>
      <xdr:col>0</xdr:col>
      <xdr:colOff>76879</xdr:colOff>
      <xdr:row>129</xdr:row>
      <xdr:rowOff>45992</xdr:rowOff>
    </xdr:from>
    <xdr:to>
      <xdr:col>3</xdr:col>
      <xdr:colOff>34970</xdr:colOff>
      <xdr:row>132</xdr:row>
      <xdr:rowOff>69805</xdr:rowOff>
    </xdr:to>
    <xdr:sp macro="" textlink="">
      <xdr:nvSpPr>
        <xdr:cNvPr id="90" name="Légende : encadrée 89">
          <a:extLst>
            <a:ext uri="{FF2B5EF4-FFF2-40B4-BE49-F238E27FC236}">
              <a16:creationId xmlns:a16="http://schemas.microsoft.com/office/drawing/2014/main" id="{D4BAE775-752D-4D8A-8E6A-2DF918F6FCA0}"/>
            </a:ext>
          </a:extLst>
        </xdr:cNvPr>
        <xdr:cNvSpPr/>
      </xdr:nvSpPr>
      <xdr:spPr>
        <a:xfrm>
          <a:off x="76879" y="10496278"/>
          <a:ext cx="297725" cy="258944"/>
        </a:xfrm>
        <a:prstGeom prst="borderCallout1">
          <a:avLst>
            <a:gd name="adj1" fmla="val 52290"/>
            <a:gd name="adj2" fmla="val 110131"/>
            <a:gd name="adj3" fmla="val 107813"/>
            <a:gd name="adj4" fmla="val 167168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8</a:t>
          </a:r>
        </a:p>
      </xdr:txBody>
    </xdr:sp>
    <xdr:clientData/>
  </xdr:twoCellAnchor>
  <xdr:twoCellAnchor>
    <xdr:from>
      <xdr:col>0</xdr:col>
      <xdr:colOff>76879</xdr:colOff>
      <xdr:row>149</xdr:row>
      <xdr:rowOff>45992</xdr:rowOff>
    </xdr:from>
    <xdr:to>
      <xdr:col>3</xdr:col>
      <xdr:colOff>34970</xdr:colOff>
      <xdr:row>152</xdr:row>
      <xdr:rowOff>69805</xdr:rowOff>
    </xdr:to>
    <xdr:sp macro="" textlink="">
      <xdr:nvSpPr>
        <xdr:cNvPr id="91" name="Légende : encadrée 90">
          <a:extLst>
            <a:ext uri="{FF2B5EF4-FFF2-40B4-BE49-F238E27FC236}">
              <a16:creationId xmlns:a16="http://schemas.microsoft.com/office/drawing/2014/main" id="{248DFFEB-F94C-43BB-B16C-81CEE59ED33F}"/>
            </a:ext>
          </a:extLst>
        </xdr:cNvPr>
        <xdr:cNvSpPr/>
      </xdr:nvSpPr>
      <xdr:spPr>
        <a:xfrm>
          <a:off x="76879" y="12063821"/>
          <a:ext cx="297725" cy="258944"/>
        </a:xfrm>
        <a:prstGeom prst="borderCallout1">
          <a:avLst>
            <a:gd name="adj1" fmla="val 52290"/>
            <a:gd name="adj2" fmla="val 110131"/>
            <a:gd name="adj3" fmla="val 107813"/>
            <a:gd name="adj4" fmla="val 167168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8</a:t>
          </a:r>
        </a:p>
      </xdr:txBody>
    </xdr:sp>
    <xdr:clientData/>
  </xdr:twoCellAnchor>
  <xdr:twoCellAnchor>
    <xdr:from>
      <xdr:col>25</xdr:col>
      <xdr:colOff>1574</xdr:colOff>
      <xdr:row>35</xdr:row>
      <xdr:rowOff>14131</xdr:rowOff>
    </xdr:from>
    <xdr:to>
      <xdr:col>25</xdr:col>
      <xdr:colOff>3463</xdr:colOff>
      <xdr:row>48</xdr:row>
      <xdr:rowOff>34636</xdr:rowOff>
    </xdr:to>
    <xdr:cxnSp macro="">
      <xdr:nvCxnSpPr>
        <xdr:cNvPr id="86" name="Connecteur droit 85">
          <a:extLst>
            <a:ext uri="{FF2B5EF4-FFF2-40B4-BE49-F238E27FC236}">
              <a16:creationId xmlns:a16="http://schemas.microsoft.com/office/drawing/2014/main" id="{38C453D1-EDDF-4835-94B3-C85D1F555F47}"/>
            </a:ext>
          </a:extLst>
        </xdr:cNvPr>
        <xdr:cNvCxnSpPr/>
      </xdr:nvCxnSpPr>
      <xdr:spPr>
        <a:xfrm flipH="1" flipV="1">
          <a:off x="2204447" y="2771186"/>
          <a:ext cx="1889" cy="1596459"/>
        </a:xfrm>
        <a:prstGeom prst="line">
          <a:avLst/>
        </a:prstGeom>
        <a:ln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73830</xdr:colOff>
      <xdr:row>35</xdr:row>
      <xdr:rowOff>118048</xdr:rowOff>
    </xdr:from>
    <xdr:to>
      <xdr:col>56</xdr:col>
      <xdr:colOff>76200</xdr:colOff>
      <xdr:row>39</xdr:row>
      <xdr:rowOff>3463</xdr:rowOff>
    </xdr:to>
    <xdr:cxnSp macro="">
      <xdr:nvCxnSpPr>
        <xdr:cNvPr id="95" name="Connecteur droit 94">
          <a:extLst>
            <a:ext uri="{FF2B5EF4-FFF2-40B4-BE49-F238E27FC236}">
              <a16:creationId xmlns:a16="http://schemas.microsoft.com/office/drawing/2014/main" id="{C04603EF-C420-4FAF-9121-50B13D0BE6C3}"/>
            </a:ext>
          </a:extLst>
        </xdr:cNvPr>
        <xdr:cNvCxnSpPr/>
      </xdr:nvCxnSpPr>
      <xdr:spPr>
        <a:xfrm>
          <a:off x="4853648" y="2875103"/>
          <a:ext cx="2370" cy="370324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26126</xdr:colOff>
      <xdr:row>46</xdr:row>
      <xdr:rowOff>65314</xdr:rowOff>
    </xdr:from>
    <xdr:to>
      <xdr:col>45</xdr:col>
      <xdr:colOff>56606</xdr:colOff>
      <xdr:row>46</xdr:row>
      <xdr:rowOff>65314</xdr:rowOff>
    </xdr:to>
    <xdr:cxnSp macro="">
      <xdr:nvCxnSpPr>
        <xdr:cNvPr id="107" name="Connecteur droit 106">
          <a:extLst>
            <a:ext uri="{FF2B5EF4-FFF2-40B4-BE49-F238E27FC236}">
              <a16:creationId xmlns:a16="http://schemas.microsoft.com/office/drawing/2014/main" id="{5E230A4E-7945-4382-AB68-F54211C2B3F6}"/>
            </a:ext>
          </a:extLst>
        </xdr:cNvPr>
        <xdr:cNvCxnSpPr/>
      </xdr:nvCxnSpPr>
      <xdr:spPr>
        <a:xfrm>
          <a:off x="3126377" y="4236720"/>
          <a:ext cx="775063" cy="0"/>
        </a:xfrm>
        <a:prstGeom prst="line">
          <a:avLst/>
        </a:prstGeom>
        <a:ln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20003</xdr:colOff>
      <xdr:row>90</xdr:row>
      <xdr:rowOff>37011</xdr:rowOff>
    </xdr:from>
    <xdr:to>
      <xdr:col>11</xdr:col>
      <xdr:colOff>24629</xdr:colOff>
      <xdr:row>94</xdr:row>
      <xdr:rowOff>59871</xdr:rowOff>
    </xdr:to>
    <xdr:grpSp>
      <xdr:nvGrpSpPr>
        <xdr:cNvPr id="114" name="Group 540">
          <a:extLst>
            <a:ext uri="{FF2B5EF4-FFF2-40B4-BE49-F238E27FC236}">
              <a16:creationId xmlns:a16="http://schemas.microsoft.com/office/drawing/2014/main" id="{32174C5A-0C59-4E0E-89B1-489C528985BA}"/>
            </a:ext>
          </a:extLst>
        </xdr:cNvPr>
        <xdr:cNvGrpSpPr>
          <a:grpSpLocks/>
        </xdr:cNvGrpSpPr>
      </xdr:nvGrpSpPr>
      <xdr:grpSpPr bwMode="auto">
        <a:xfrm>
          <a:off x="562928" y="7685586"/>
          <a:ext cx="518976" cy="327660"/>
          <a:chOff x="806" y="858"/>
          <a:chExt cx="40" cy="34"/>
        </a:xfrm>
      </xdr:grpSpPr>
      <xdr:sp macro="" textlink="">
        <xdr:nvSpPr>
          <xdr:cNvPr id="119" name="AutoShape 541">
            <a:extLst>
              <a:ext uri="{FF2B5EF4-FFF2-40B4-BE49-F238E27FC236}">
                <a16:creationId xmlns:a16="http://schemas.microsoft.com/office/drawing/2014/main" id="{DEF67E8A-68C2-4E5D-A732-09E4E4AC4CDB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832" y="879"/>
            <a:ext cx="15" cy="12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0" name="Line 542">
            <a:extLst>
              <a:ext uri="{FF2B5EF4-FFF2-40B4-BE49-F238E27FC236}">
                <a16:creationId xmlns:a16="http://schemas.microsoft.com/office/drawing/2014/main" id="{6C3C39AB-0323-4497-9EE6-60C85102F660}"/>
              </a:ext>
            </a:extLst>
          </xdr:cNvPr>
          <xdr:cNvSpPr>
            <a:spLocks noChangeShapeType="1"/>
          </xdr:cNvSpPr>
        </xdr:nvSpPr>
        <xdr:spPr bwMode="auto">
          <a:xfrm flipH="1">
            <a:off x="807" y="885"/>
            <a:ext cx="2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Text Box 543">
            <a:extLst>
              <a:ext uri="{FF2B5EF4-FFF2-40B4-BE49-F238E27FC236}">
                <a16:creationId xmlns:a16="http://schemas.microsoft.com/office/drawing/2014/main" id="{9B1FBBA9-BF1E-4B8C-B27B-1179D6ACF2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6" y="858"/>
            <a:ext cx="34" cy="1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PH30 </a:t>
            </a:r>
          </a:p>
        </xdr:txBody>
      </xdr:sp>
    </xdr:grpSp>
    <xdr:clientData/>
  </xdr:twoCellAnchor>
  <xdr:twoCellAnchor>
    <xdr:from>
      <xdr:col>5</xdr:col>
      <xdr:colOff>11295</xdr:colOff>
      <xdr:row>94</xdr:row>
      <xdr:rowOff>41365</xdr:rowOff>
    </xdr:from>
    <xdr:to>
      <xdr:col>11</xdr:col>
      <xdr:colOff>15921</xdr:colOff>
      <xdr:row>98</xdr:row>
      <xdr:rowOff>64226</xdr:rowOff>
    </xdr:to>
    <xdr:grpSp>
      <xdr:nvGrpSpPr>
        <xdr:cNvPr id="124" name="Group 540">
          <a:extLst>
            <a:ext uri="{FF2B5EF4-FFF2-40B4-BE49-F238E27FC236}">
              <a16:creationId xmlns:a16="http://schemas.microsoft.com/office/drawing/2014/main" id="{855C753D-4357-4FE3-BFAE-4389EB28EF4E}"/>
            </a:ext>
          </a:extLst>
        </xdr:cNvPr>
        <xdr:cNvGrpSpPr>
          <a:grpSpLocks/>
        </xdr:cNvGrpSpPr>
      </xdr:nvGrpSpPr>
      <xdr:grpSpPr bwMode="auto">
        <a:xfrm>
          <a:off x="554220" y="7994740"/>
          <a:ext cx="518976" cy="327661"/>
          <a:chOff x="806" y="858"/>
          <a:chExt cx="40" cy="34"/>
        </a:xfrm>
      </xdr:grpSpPr>
      <xdr:sp macro="" textlink="">
        <xdr:nvSpPr>
          <xdr:cNvPr id="125" name="AutoShape 541">
            <a:extLst>
              <a:ext uri="{FF2B5EF4-FFF2-40B4-BE49-F238E27FC236}">
                <a16:creationId xmlns:a16="http://schemas.microsoft.com/office/drawing/2014/main" id="{F6278404-1E9C-4EA1-957B-E679D2A8D80A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832" y="879"/>
            <a:ext cx="15" cy="12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6" name="Line 542">
            <a:extLst>
              <a:ext uri="{FF2B5EF4-FFF2-40B4-BE49-F238E27FC236}">
                <a16:creationId xmlns:a16="http://schemas.microsoft.com/office/drawing/2014/main" id="{D073F172-FB92-403C-8F80-4552E7A94F68}"/>
              </a:ext>
            </a:extLst>
          </xdr:cNvPr>
          <xdr:cNvSpPr>
            <a:spLocks noChangeShapeType="1"/>
          </xdr:cNvSpPr>
        </xdr:nvSpPr>
        <xdr:spPr bwMode="auto">
          <a:xfrm flipH="1">
            <a:off x="807" y="885"/>
            <a:ext cx="2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Text Box 543">
            <a:extLst>
              <a:ext uri="{FF2B5EF4-FFF2-40B4-BE49-F238E27FC236}">
                <a16:creationId xmlns:a16="http://schemas.microsoft.com/office/drawing/2014/main" id="{D2E294B0-B21C-4E0D-92BC-F040099789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6" y="858"/>
            <a:ext cx="34" cy="1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PH40 </a:t>
            </a:r>
          </a:p>
        </xdr:txBody>
      </xdr:sp>
    </xdr:grpSp>
    <xdr:clientData/>
  </xdr:twoCellAnchor>
  <xdr:twoCellAnchor>
    <xdr:from>
      <xdr:col>10</xdr:col>
      <xdr:colOff>72551</xdr:colOff>
      <xdr:row>97</xdr:row>
      <xdr:rowOff>72166</xdr:rowOff>
    </xdr:from>
    <xdr:to>
      <xdr:col>39</xdr:col>
      <xdr:colOff>13063</xdr:colOff>
      <xdr:row>98</xdr:row>
      <xdr:rowOff>4355</xdr:rowOff>
    </xdr:to>
    <xdr:cxnSp macro="">
      <xdr:nvCxnSpPr>
        <xdr:cNvPr id="128" name="Connecteur droit avec flèche 127">
          <a:extLst>
            <a:ext uri="{FF2B5EF4-FFF2-40B4-BE49-F238E27FC236}">
              <a16:creationId xmlns:a16="http://schemas.microsoft.com/office/drawing/2014/main" id="{8D5CB502-8CEE-43D7-9BE4-6F0BAC336C41}"/>
            </a:ext>
          </a:extLst>
        </xdr:cNvPr>
        <xdr:cNvCxnSpPr/>
      </xdr:nvCxnSpPr>
      <xdr:spPr bwMode="auto">
        <a:xfrm flipH="1" flipV="1">
          <a:off x="1021785" y="8014383"/>
          <a:ext cx="2339724" cy="10566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4354</xdr:colOff>
      <xdr:row>101</xdr:row>
      <xdr:rowOff>74023</xdr:rowOff>
    </xdr:from>
    <xdr:to>
      <xdr:col>45</xdr:col>
      <xdr:colOff>13064</xdr:colOff>
      <xdr:row>102</xdr:row>
      <xdr:rowOff>4354</xdr:rowOff>
    </xdr:to>
    <xdr:cxnSp macro="">
      <xdr:nvCxnSpPr>
        <xdr:cNvPr id="133" name="Connecteur droit avec flèche 132">
          <a:extLst>
            <a:ext uri="{FF2B5EF4-FFF2-40B4-BE49-F238E27FC236}">
              <a16:creationId xmlns:a16="http://schemas.microsoft.com/office/drawing/2014/main" id="{C8E13204-C623-49DE-AB69-AA4C739E9FF9}"/>
            </a:ext>
          </a:extLst>
        </xdr:cNvPr>
        <xdr:cNvCxnSpPr/>
      </xdr:nvCxnSpPr>
      <xdr:spPr bwMode="auto">
        <a:xfrm flipH="1">
          <a:off x="2029097" y="8329749"/>
          <a:ext cx="1828801" cy="8708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20299</xdr:colOff>
      <xdr:row>99</xdr:row>
      <xdr:rowOff>35221</xdr:rowOff>
    </xdr:from>
    <xdr:to>
      <xdr:col>51</xdr:col>
      <xdr:colOff>74082</xdr:colOff>
      <xdr:row>102</xdr:row>
      <xdr:rowOff>76458</xdr:rowOff>
    </xdr:to>
    <xdr:grpSp>
      <xdr:nvGrpSpPr>
        <xdr:cNvPr id="134" name="Group 270">
          <a:extLst>
            <a:ext uri="{FF2B5EF4-FFF2-40B4-BE49-F238E27FC236}">
              <a16:creationId xmlns:a16="http://schemas.microsoft.com/office/drawing/2014/main" id="{736E0086-F4E9-4A10-87FC-18B25171338B}"/>
            </a:ext>
          </a:extLst>
        </xdr:cNvPr>
        <xdr:cNvGrpSpPr>
          <a:grpSpLocks/>
        </xdr:cNvGrpSpPr>
      </xdr:nvGrpSpPr>
      <xdr:grpSpPr bwMode="auto">
        <a:xfrm>
          <a:off x="3992224" y="8369596"/>
          <a:ext cx="568133" cy="269837"/>
          <a:chOff x="681" y="817"/>
          <a:chExt cx="40" cy="28"/>
        </a:xfrm>
      </xdr:grpSpPr>
      <xdr:sp macro="" textlink="">
        <xdr:nvSpPr>
          <xdr:cNvPr id="135" name="AutoShape 119">
            <a:extLst>
              <a:ext uri="{FF2B5EF4-FFF2-40B4-BE49-F238E27FC236}">
                <a16:creationId xmlns:a16="http://schemas.microsoft.com/office/drawing/2014/main" id="{DEA94641-E6C4-4B89-A5E0-C56D74459E94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679" y="832"/>
            <a:ext cx="15" cy="12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6" name="Line 120">
            <a:extLst>
              <a:ext uri="{FF2B5EF4-FFF2-40B4-BE49-F238E27FC236}">
                <a16:creationId xmlns:a16="http://schemas.microsoft.com/office/drawing/2014/main" id="{A2DAF3EB-E518-46DC-B408-CB252D35E53C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692" y="838"/>
            <a:ext cx="27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Text Box 121">
            <a:extLst>
              <a:ext uri="{FF2B5EF4-FFF2-40B4-BE49-F238E27FC236}">
                <a16:creationId xmlns:a16="http://schemas.microsoft.com/office/drawing/2014/main" id="{9BFE9295-EB44-4767-82C8-DBB0527536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7" y="817"/>
            <a:ext cx="34" cy="1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PH50</a:t>
            </a:r>
          </a:p>
          <a:p>
            <a:pPr algn="ctr" rtl="0">
              <a:defRPr sz="1000"/>
            </a:pPr>
            <a:endParaRPr lang="fr-FR" sz="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8</xdr:col>
      <xdr:colOff>73614</xdr:colOff>
      <xdr:row>194</xdr:row>
      <xdr:rowOff>9526</xdr:rowOff>
    </xdr:from>
    <xdr:to>
      <xdr:col>11</xdr:col>
      <xdr:colOff>30071</xdr:colOff>
      <xdr:row>194</xdr:row>
      <xdr:rowOff>9527</xdr:rowOff>
    </xdr:to>
    <xdr:cxnSp macro="">
      <xdr:nvCxnSpPr>
        <xdr:cNvPr id="158" name="Connecteur droit avec flèche 157">
          <a:extLst>
            <a:ext uri="{FF2B5EF4-FFF2-40B4-BE49-F238E27FC236}">
              <a16:creationId xmlns:a16="http://schemas.microsoft.com/office/drawing/2014/main" id="{5FF3289D-D7DE-4DDE-BDEE-BB593CCFA3CA}"/>
            </a:ext>
          </a:extLst>
        </xdr:cNvPr>
        <xdr:cNvCxnSpPr/>
      </xdr:nvCxnSpPr>
      <xdr:spPr>
        <a:xfrm flipV="1">
          <a:off x="873714" y="15506701"/>
          <a:ext cx="213632" cy="1"/>
        </a:xfrm>
        <a:prstGeom prst="straightConnector1">
          <a:avLst/>
        </a:prstGeom>
        <a:ln w="381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75791</xdr:colOff>
      <xdr:row>196</xdr:row>
      <xdr:rowOff>1</xdr:rowOff>
    </xdr:from>
    <xdr:to>
      <xdr:col>57</xdr:col>
      <xdr:colOff>11838</xdr:colOff>
      <xdr:row>196</xdr:row>
      <xdr:rowOff>4354</xdr:rowOff>
    </xdr:to>
    <xdr:cxnSp macro="">
      <xdr:nvCxnSpPr>
        <xdr:cNvPr id="159" name="Connecteur droit avec flèche 158">
          <a:extLst>
            <a:ext uri="{FF2B5EF4-FFF2-40B4-BE49-F238E27FC236}">
              <a16:creationId xmlns:a16="http://schemas.microsoft.com/office/drawing/2014/main" id="{15A41688-3809-4C82-A0BC-2C4A591F4721}"/>
            </a:ext>
          </a:extLst>
        </xdr:cNvPr>
        <xdr:cNvCxnSpPr/>
      </xdr:nvCxnSpPr>
      <xdr:spPr bwMode="auto">
        <a:xfrm>
          <a:off x="875891" y="15649576"/>
          <a:ext cx="4136572" cy="4353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76879</xdr:colOff>
      <xdr:row>169</xdr:row>
      <xdr:rowOff>45992</xdr:rowOff>
    </xdr:from>
    <xdr:to>
      <xdr:col>3</xdr:col>
      <xdr:colOff>34970</xdr:colOff>
      <xdr:row>172</xdr:row>
      <xdr:rowOff>69805</xdr:rowOff>
    </xdr:to>
    <xdr:sp macro="" textlink="">
      <xdr:nvSpPr>
        <xdr:cNvPr id="161" name="Légende : encadrée 160">
          <a:extLst>
            <a:ext uri="{FF2B5EF4-FFF2-40B4-BE49-F238E27FC236}">
              <a16:creationId xmlns:a16="http://schemas.microsoft.com/office/drawing/2014/main" id="{5B3A2B97-FDD8-47BA-B759-C5E1FB26ABAC}"/>
            </a:ext>
          </a:extLst>
        </xdr:cNvPr>
        <xdr:cNvSpPr/>
      </xdr:nvSpPr>
      <xdr:spPr>
        <a:xfrm>
          <a:off x="76879" y="12063821"/>
          <a:ext cx="297725" cy="258944"/>
        </a:xfrm>
        <a:prstGeom prst="borderCallout1">
          <a:avLst>
            <a:gd name="adj1" fmla="val 52290"/>
            <a:gd name="adj2" fmla="val 110131"/>
            <a:gd name="adj3" fmla="val 107813"/>
            <a:gd name="adj4" fmla="val 167168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8</a:t>
          </a:r>
        </a:p>
      </xdr:txBody>
    </xdr:sp>
    <xdr:clientData/>
  </xdr:twoCellAnchor>
  <xdr:twoCellAnchor>
    <xdr:from>
      <xdr:col>54</xdr:col>
      <xdr:colOff>56332</xdr:colOff>
      <xdr:row>173</xdr:row>
      <xdr:rowOff>71029</xdr:rowOff>
    </xdr:from>
    <xdr:to>
      <xdr:col>57</xdr:col>
      <xdr:colOff>9797</xdr:colOff>
      <xdr:row>173</xdr:row>
      <xdr:rowOff>71030</xdr:rowOff>
    </xdr:to>
    <xdr:cxnSp macro="">
      <xdr:nvCxnSpPr>
        <xdr:cNvPr id="162" name="Connecteur droit avec flèche 161">
          <a:extLst>
            <a:ext uri="{FF2B5EF4-FFF2-40B4-BE49-F238E27FC236}">
              <a16:creationId xmlns:a16="http://schemas.microsoft.com/office/drawing/2014/main" id="{113A41E7-C79D-4740-A461-862568F925CD}"/>
            </a:ext>
          </a:extLst>
        </xdr:cNvPr>
        <xdr:cNvCxnSpPr/>
      </xdr:nvCxnSpPr>
      <xdr:spPr>
        <a:xfrm flipV="1">
          <a:off x="4799782" y="13968004"/>
          <a:ext cx="210640" cy="1"/>
        </a:xfrm>
        <a:prstGeom prst="straightConnector1">
          <a:avLst/>
        </a:prstGeom>
        <a:ln w="381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176</xdr:row>
      <xdr:rowOff>0</xdr:rowOff>
    </xdr:from>
    <xdr:to>
      <xdr:col>57</xdr:col>
      <xdr:colOff>20139</xdr:colOff>
      <xdr:row>176</xdr:row>
      <xdr:rowOff>0</xdr:rowOff>
    </xdr:to>
    <xdr:cxnSp macro="">
      <xdr:nvCxnSpPr>
        <xdr:cNvPr id="163" name="Connecteur droit avec flèche 162">
          <a:extLst>
            <a:ext uri="{FF2B5EF4-FFF2-40B4-BE49-F238E27FC236}">
              <a16:creationId xmlns:a16="http://schemas.microsoft.com/office/drawing/2014/main" id="{F731CA55-06D3-40ED-A35A-E3C3892AEDF6}"/>
            </a:ext>
          </a:extLst>
        </xdr:cNvPr>
        <xdr:cNvCxnSpPr/>
      </xdr:nvCxnSpPr>
      <xdr:spPr bwMode="auto">
        <a:xfrm>
          <a:off x="1038225" y="14125575"/>
          <a:ext cx="3982539" cy="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179</xdr:row>
      <xdr:rowOff>71438</xdr:rowOff>
    </xdr:from>
    <xdr:to>
      <xdr:col>45</xdr:col>
      <xdr:colOff>17825</xdr:colOff>
      <xdr:row>180</xdr:row>
      <xdr:rowOff>4356</xdr:rowOff>
    </xdr:to>
    <xdr:cxnSp macro="">
      <xdr:nvCxnSpPr>
        <xdr:cNvPr id="164" name="Connecteur droit avec flèche 163">
          <a:extLst>
            <a:ext uri="{FF2B5EF4-FFF2-40B4-BE49-F238E27FC236}">
              <a16:creationId xmlns:a16="http://schemas.microsoft.com/office/drawing/2014/main" id="{D07E52F1-F6BA-4788-B09E-462135CA7891}"/>
            </a:ext>
          </a:extLst>
        </xdr:cNvPr>
        <xdr:cNvCxnSpPr/>
      </xdr:nvCxnSpPr>
      <xdr:spPr bwMode="auto">
        <a:xfrm>
          <a:off x="1028700" y="14425613"/>
          <a:ext cx="2961050" cy="9118"/>
        </a:xfrm>
        <a:prstGeom prst="straightConnector1">
          <a:avLst/>
        </a:prstGeom>
        <a:ln w="2540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76879</xdr:colOff>
      <xdr:row>189</xdr:row>
      <xdr:rowOff>45992</xdr:rowOff>
    </xdr:from>
    <xdr:to>
      <xdr:col>3</xdr:col>
      <xdr:colOff>34970</xdr:colOff>
      <xdr:row>192</xdr:row>
      <xdr:rowOff>69805</xdr:rowOff>
    </xdr:to>
    <xdr:sp macro="" textlink="">
      <xdr:nvSpPr>
        <xdr:cNvPr id="166" name="Légende : encadrée 165">
          <a:extLst>
            <a:ext uri="{FF2B5EF4-FFF2-40B4-BE49-F238E27FC236}">
              <a16:creationId xmlns:a16="http://schemas.microsoft.com/office/drawing/2014/main" id="{F30D52BD-534A-4A1A-99E0-469A82FE2622}"/>
            </a:ext>
          </a:extLst>
        </xdr:cNvPr>
        <xdr:cNvSpPr/>
      </xdr:nvSpPr>
      <xdr:spPr>
        <a:xfrm>
          <a:off x="76879" y="12063821"/>
          <a:ext cx="297725" cy="258944"/>
        </a:xfrm>
        <a:prstGeom prst="borderCallout1">
          <a:avLst>
            <a:gd name="adj1" fmla="val 52290"/>
            <a:gd name="adj2" fmla="val 110131"/>
            <a:gd name="adj3" fmla="val 107813"/>
            <a:gd name="adj4" fmla="val 167168"/>
          </a:avLst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8</a:t>
          </a:r>
        </a:p>
      </xdr:txBody>
    </xdr:sp>
    <xdr:clientData/>
  </xdr:twoCellAnchor>
  <xdr:twoCellAnchor>
    <xdr:from>
      <xdr:col>44</xdr:col>
      <xdr:colOff>59326</xdr:colOff>
      <xdr:row>177</xdr:row>
      <xdr:rowOff>71438</xdr:rowOff>
    </xdr:from>
    <xdr:to>
      <xdr:col>54</xdr:col>
      <xdr:colOff>84091</xdr:colOff>
      <xdr:row>177</xdr:row>
      <xdr:rowOff>75792</xdr:rowOff>
    </xdr:to>
    <xdr:cxnSp macro="">
      <xdr:nvCxnSpPr>
        <xdr:cNvPr id="177" name="Connecteur droit avec flèche 176">
          <a:extLst>
            <a:ext uri="{FF2B5EF4-FFF2-40B4-BE49-F238E27FC236}">
              <a16:creationId xmlns:a16="http://schemas.microsoft.com/office/drawing/2014/main" id="{C4B9FEC4-688F-4904-AC8F-BDDB8EE2815C}"/>
            </a:ext>
          </a:extLst>
        </xdr:cNvPr>
        <xdr:cNvCxnSpPr/>
      </xdr:nvCxnSpPr>
      <xdr:spPr bwMode="auto">
        <a:xfrm flipV="1">
          <a:off x="3945526" y="14273213"/>
          <a:ext cx="882015" cy="4354"/>
        </a:xfrm>
        <a:prstGeom prst="straightConnector1">
          <a:avLst/>
        </a:prstGeom>
        <a:ln w="2540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38100</xdr:colOff>
      <xdr:row>153</xdr:row>
      <xdr:rowOff>38100</xdr:rowOff>
    </xdr:from>
    <xdr:to>
      <xdr:col>70</xdr:col>
      <xdr:colOff>76200</xdr:colOff>
      <xdr:row>165</xdr:row>
      <xdr:rowOff>33338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46993E4-73E3-461D-8AA1-90C541690E11}"/>
            </a:ext>
          </a:extLst>
        </xdr:cNvPr>
        <xdr:cNvSpPr/>
      </xdr:nvSpPr>
      <xdr:spPr>
        <a:xfrm>
          <a:off x="4181475" y="12411075"/>
          <a:ext cx="2009775" cy="909638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Problème : </a:t>
          </a:r>
          <a:r>
            <a:rPr lang="fr-FR" sz="1100"/>
            <a:t>il faudra probablement mesurer chaque pièce en palpant</a:t>
          </a:r>
          <a:r>
            <a:rPr lang="fr-FR" sz="1100" baseline="0"/>
            <a:t> la surface 3 avant chaque usinage de la surface 4</a:t>
          </a:r>
          <a:endParaRPr lang="fr-FR" sz="1100"/>
        </a:p>
      </xdr:txBody>
    </xdr:sp>
    <xdr:clientData/>
  </xdr:twoCellAnchor>
  <xdr:twoCellAnchor>
    <xdr:from>
      <xdr:col>11</xdr:col>
      <xdr:colOff>4763</xdr:colOff>
      <xdr:row>198</xdr:row>
      <xdr:rowOff>9525</xdr:rowOff>
    </xdr:from>
    <xdr:to>
      <xdr:col>57</xdr:col>
      <xdr:colOff>14287</xdr:colOff>
      <xdr:row>198</xdr:row>
      <xdr:rowOff>9525</xdr:rowOff>
    </xdr:to>
    <xdr:cxnSp macro="">
      <xdr:nvCxnSpPr>
        <xdr:cNvPr id="96" name="Connecteur droit avec flèche 95">
          <a:extLst>
            <a:ext uri="{FF2B5EF4-FFF2-40B4-BE49-F238E27FC236}">
              <a16:creationId xmlns:a16="http://schemas.microsoft.com/office/drawing/2014/main" id="{3227EB27-3797-49B8-96F6-DE3432A29B6A}"/>
            </a:ext>
          </a:extLst>
        </xdr:cNvPr>
        <xdr:cNvCxnSpPr/>
      </xdr:nvCxnSpPr>
      <xdr:spPr bwMode="auto">
        <a:xfrm flipH="1">
          <a:off x="1062038" y="15811500"/>
          <a:ext cx="3952874" cy="0"/>
        </a:xfrm>
        <a:prstGeom prst="straightConnector1">
          <a:avLst/>
        </a:prstGeom>
        <a:ln w="25400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57150</xdr:colOff>
      <xdr:row>0</xdr:row>
      <xdr:rowOff>19051</xdr:rowOff>
    </xdr:from>
    <xdr:to>
      <xdr:col>29</xdr:col>
      <xdr:colOff>47626</xdr:colOff>
      <xdr:row>1</xdr:row>
      <xdr:rowOff>110022</xdr:rowOff>
    </xdr:to>
    <xdr:pic>
      <xdr:nvPicPr>
        <xdr:cNvPr id="98" name="Image 97">
          <a:extLst>
            <a:ext uri="{FF2B5EF4-FFF2-40B4-BE49-F238E27FC236}">
              <a16:creationId xmlns:a16="http://schemas.microsoft.com/office/drawing/2014/main" id="{0F4CD711-73BF-4EE8-85DC-D349253F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9051"/>
          <a:ext cx="590551" cy="290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210"/>
  <sheetViews>
    <sheetView showGridLines="0" tabSelected="1" topLeftCell="A85" zoomScale="160" zoomScaleNormal="160" workbookViewId="0">
      <selection activeCell="BY182" sqref="BY182:CD183"/>
    </sheetView>
  </sheetViews>
  <sheetFormatPr baseColWidth="10" defaultRowHeight="13.2" x14ac:dyDescent="0.25"/>
  <cols>
    <col min="1" max="4" width="1.6640625" style="42" customWidth="1"/>
    <col min="5" max="72" width="1.21875" style="42" customWidth="1"/>
    <col min="73" max="73" width="1.6640625" style="42" customWidth="1"/>
    <col min="74" max="74" width="0.88671875" style="42" customWidth="1"/>
    <col min="75" max="76" width="2" style="42" customWidth="1"/>
    <col min="77" max="90" width="1.6640625" style="42" customWidth="1"/>
    <col min="91" max="91" width="6.77734375" style="42" customWidth="1"/>
    <col min="92" max="92" width="6.77734375" style="42" hidden="1" customWidth="1"/>
    <col min="93" max="93" width="7.109375" style="42" hidden="1" customWidth="1"/>
    <col min="94" max="94" width="7.33203125" style="42" hidden="1" customWidth="1"/>
    <col min="95" max="113" width="6.77734375" style="42" hidden="1" customWidth="1"/>
    <col min="114" max="114" width="0" style="42" hidden="1" customWidth="1"/>
    <col min="115" max="16384" width="11.5546875" style="42"/>
  </cols>
  <sheetData>
    <row r="1" spans="1:114" ht="15.6" customHeight="1" x14ac:dyDescent="0.25">
      <c r="A1" s="90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  <c r="W1" s="235" t="s">
        <v>0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7"/>
      <c r="BY1" s="229" t="s">
        <v>17</v>
      </c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</row>
    <row r="2" spans="1:114" ht="9.9" customHeight="1" thickBot="1" x14ac:dyDescent="0.3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  <c r="W2" s="238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40"/>
      <c r="BV2" s="240"/>
      <c r="BW2" s="240"/>
      <c r="BX2" s="241"/>
      <c r="BY2" s="232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4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78" t="s">
        <v>49</v>
      </c>
      <c r="CX2" s="78" t="s">
        <v>49</v>
      </c>
      <c r="CY2" s="78" t="s">
        <v>49</v>
      </c>
      <c r="CZ2" s="78" t="s">
        <v>49</v>
      </c>
      <c r="DA2" s="78" t="s">
        <v>49</v>
      </c>
      <c r="DB2" s="78" t="s">
        <v>49</v>
      </c>
      <c r="DC2" s="78" t="s">
        <v>50</v>
      </c>
      <c r="DD2" s="78" t="s">
        <v>50</v>
      </c>
      <c r="DE2" s="78" t="s">
        <v>50</v>
      </c>
      <c r="DF2" s="78" t="s">
        <v>50</v>
      </c>
      <c r="DG2" s="78" t="s">
        <v>50</v>
      </c>
      <c r="DH2" s="78" t="s">
        <v>50</v>
      </c>
      <c r="DI2" s="78" t="s">
        <v>52</v>
      </c>
      <c r="DJ2" s="78" t="s">
        <v>51</v>
      </c>
    </row>
    <row r="3" spans="1:114" ht="6" customHeight="1" x14ac:dyDescent="0.25">
      <c r="A3" s="245" t="s">
        <v>3</v>
      </c>
      <c r="B3" s="246"/>
      <c r="C3" s="246"/>
      <c r="D3" s="247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96" t="s">
        <v>2</v>
      </c>
      <c r="BV3" s="97"/>
      <c r="BW3" s="97"/>
      <c r="BX3" s="97"/>
      <c r="BY3" s="102" t="s">
        <v>10</v>
      </c>
      <c r="BZ3" s="102"/>
      <c r="CA3" s="102"/>
      <c r="CB3" s="102"/>
      <c r="CC3" s="102"/>
      <c r="CD3" s="102"/>
      <c r="CE3" s="105" t="s">
        <v>7</v>
      </c>
      <c r="CF3" s="105"/>
      <c r="CG3" s="105"/>
      <c r="CH3" s="108" t="s">
        <v>16</v>
      </c>
      <c r="CI3" s="108"/>
      <c r="CJ3" s="108"/>
      <c r="CK3" s="108"/>
      <c r="CL3" s="109"/>
      <c r="CO3" s="78" t="s">
        <v>41</v>
      </c>
      <c r="CP3" s="78" t="s">
        <v>42</v>
      </c>
      <c r="CQ3" s="78" t="s">
        <v>43</v>
      </c>
      <c r="CR3" s="78" t="s">
        <v>44</v>
      </c>
      <c r="CS3" s="78" t="s">
        <v>45</v>
      </c>
      <c r="CT3" s="78" t="s">
        <v>46</v>
      </c>
      <c r="CU3" s="78" t="s">
        <v>47</v>
      </c>
      <c r="CV3" s="78" t="s">
        <v>48</v>
      </c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</row>
    <row r="4" spans="1:114" ht="6" customHeight="1" x14ac:dyDescent="0.25">
      <c r="A4" s="245"/>
      <c r="B4" s="246"/>
      <c r="C4" s="246"/>
      <c r="D4" s="247"/>
      <c r="E4" s="304"/>
      <c r="F4" s="271"/>
      <c r="G4" s="270"/>
      <c r="H4" s="271"/>
      <c r="I4" s="270">
        <v>1</v>
      </c>
      <c r="J4" s="271"/>
      <c r="K4" s="270">
        <v>2</v>
      </c>
      <c r="L4" s="271"/>
      <c r="M4" s="270"/>
      <c r="N4" s="271"/>
      <c r="O4" s="270"/>
      <c r="P4" s="271"/>
      <c r="Q4" s="270"/>
      <c r="R4" s="271"/>
      <c r="S4" s="270"/>
      <c r="T4" s="271"/>
      <c r="U4" s="270"/>
      <c r="V4" s="271"/>
      <c r="W4" s="270">
        <v>3</v>
      </c>
      <c r="X4" s="271"/>
      <c r="Y4" s="270">
        <v>4</v>
      </c>
      <c r="Z4" s="271"/>
      <c r="AA4" s="270"/>
      <c r="AB4" s="271"/>
      <c r="AC4" s="270"/>
      <c r="AD4" s="271"/>
      <c r="AE4" s="270"/>
      <c r="AF4" s="271"/>
      <c r="AG4" s="270"/>
      <c r="AH4" s="271"/>
      <c r="AI4" s="270"/>
      <c r="AJ4" s="271"/>
      <c r="AK4" s="270"/>
      <c r="AL4" s="271"/>
      <c r="AM4" s="270">
        <v>5</v>
      </c>
      <c r="AN4" s="271"/>
      <c r="AO4" s="270"/>
      <c r="AP4" s="271"/>
      <c r="AQ4" s="270">
        <v>6</v>
      </c>
      <c r="AR4" s="271"/>
      <c r="AS4" s="270">
        <v>7</v>
      </c>
      <c r="AT4" s="271"/>
      <c r="AU4" s="270"/>
      <c r="AV4" s="271"/>
      <c r="AW4" s="270"/>
      <c r="AX4" s="271"/>
      <c r="AY4" s="270"/>
      <c r="AZ4" s="271"/>
      <c r="BA4" s="270"/>
      <c r="BB4" s="271"/>
      <c r="BC4" s="270">
        <v>8</v>
      </c>
      <c r="BD4" s="271"/>
      <c r="BE4" s="270">
        <v>9</v>
      </c>
      <c r="BF4" s="271"/>
      <c r="BG4" s="270"/>
      <c r="BH4" s="271"/>
      <c r="BI4" s="270"/>
      <c r="BJ4" s="271"/>
      <c r="BK4" s="270"/>
      <c r="BL4" s="271"/>
      <c r="BM4" s="270"/>
      <c r="BN4" s="271"/>
      <c r="BO4" s="270"/>
      <c r="BP4" s="271"/>
      <c r="BQ4" s="270"/>
      <c r="BR4" s="271"/>
      <c r="BS4" s="270"/>
      <c r="BT4" s="306"/>
      <c r="BU4" s="98"/>
      <c r="BV4" s="99"/>
      <c r="BW4" s="99"/>
      <c r="BX4" s="99"/>
      <c r="BY4" s="103"/>
      <c r="BZ4" s="103"/>
      <c r="CA4" s="103"/>
      <c r="CB4" s="103"/>
      <c r="CC4" s="103"/>
      <c r="CD4" s="103"/>
      <c r="CE4" s="106"/>
      <c r="CF4" s="106"/>
      <c r="CG4" s="106"/>
      <c r="CH4" s="110"/>
      <c r="CI4" s="110"/>
      <c r="CJ4" s="110"/>
      <c r="CK4" s="110"/>
      <c r="CL4" s="111"/>
      <c r="CO4" s="78"/>
      <c r="CP4" s="78"/>
      <c r="CQ4" s="78"/>
      <c r="CR4" s="78"/>
      <c r="CS4" s="78"/>
      <c r="CT4" s="78"/>
      <c r="CU4" s="78"/>
      <c r="CV4" s="78"/>
      <c r="CW4" s="78">
        <v>5</v>
      </c>
      <c r="CX4" s="78">
        <v>10</v>
      </c>
      <c r="CY4" s="78">
        <v>20</v>
      </c>
      <c r="CZ4" s="78">
        <v>30</v>
      </c>
      <c r="DA4" s="78">
        <v>40</v>
      </c>
      <c r="DB4" s="78">
        <v>50</v>
      </c>
      <c r="DC4" s="78">
        <v>5</v>
      </c>
      <c r="DD4" s="78">
        <v>10</v>
      </c>
      <c r="DE4" s="78">
        <v>20</v>
      </c>
      <c r="DF4" s="78">
        <v>30</v>
      </c>
      <c r="DG4" s="78">
        <v>40</v>
      </c>
      <c r="DH4" s="78">
        <v>50</v>
      </c>
      <c r="DI4" s="50"/>
    </row>
    <row r="5" spans="1:114" ht="6" customHeight="1" thickBot="1" x14ac:dyDescent="0.3">
      <c r="A5" s="245"/>
      <c r="B5" s="246"/>
      <c r="C5" s="246"/>
      <c r="D5" s="247"/>
      <c r="E5" s="305"/>
      <c r="F5" s="273"/>
      <c r="G5" s="272"/>
      <c r="H5" s="273"/>
      <c r="I5" s="272"/>
      <c r="J5" s="273"/>
      <c r="K5" s="272"/>
      <c r="L5" s="273"/>
      <c r="M5" s="272"/>
      <c r="N5" s="273"/>
      <c r="O5" s="272"/>
      <c r="P5" s="273"/>
      <c r="Q5" s="272"/>
      <c r="R5" s="273"/>
      <c r="S5" s="272"/>
      <c r="T5" s="273"/>
      <c r="U5" s="272"/>
      <c r="V5" s="273"/>
      <c r="W5" s="272"/>
      <c r="X5" s="273"/>
      <c r="Y5" s="272"/>
      <c r="Z5" s="273"/>
      <c r="AA5" s="272"/>
      <c r="AB5" s="273"/>
      <c r="AC5" s="272"/>
      <c r="AD5" s="273"/>
      <c r="AE5" s="272"/>
      <c r="AF5" s="273"/>
      <c r="AG5" s="272"/>
      <c r="AH5" s="273"/>
      <c r="AI5" s="272"/>
      <c r="AJ5" s="273"/>
      <c r="AK5" s="272"/>
      <c r="AL5" s="273"/>
      <c r="AM5" s="272"/>
      <c r="AN5" s="273"/>
      <c r="AO5" s="272"/>
      <c r="AP5" s="273"/>
      <c r="AQ5" s="272"/>
      <c r="AR5" s="273"/>
      <c r="AS5" s="272"/>
      <c r="AT5" s="273"/>
      <c r="AU5" s="272"/>
      <c r="AV5" s="273"/>
      <c r="AW5" s="272"/>
      <c r="AX5" s="273"/>
      <c r="AY5" s="272"/>
      <c r="AZ5" s="273"/>
      <c r="BA5" s="272"/>
      <c r="BB5" s="273"/>
      <c r="BC5" s="272"/>
      <c r="BD5" s="273"/>
      <c r="BE5" s="272"/>
      <c r="BF5" s="273"/>
      <c r="BG5" s="272"/>
      <c r="BH5" s="273"/>
      <c r="BI5" s="272"/>
      <c r="BJ5" s="273"/>
      <c r="BK5" s="272"/>
      <c r="BL5" s="273"/>
      <c r="BM5" s="272"/>
      <c r="BN5" s="273"/>
      <c r="BO5" s="272"/>
      <c r="BP5" s="273"/>
      <c r="BQ5" s="272"/>
      <c r="BR5" s="273"/>
      <c r="BS5" s="272"/>
      <c r="BT5" s="307"/>
      <c r="BU5" s="100"/>
      <c r="BV5" s="101"/>
      <c r="BW5" s="101"/>
      <c r="BX5" s="101"/>
      <c r="BY5" s="104"/>
      <c r="BZ5" s="104"/>
      <c r="CA5" s="104"/>
      <c r="CB5" s="104"/>
      <c r="CC5" s="104"/>
      <c r="CD5" s="104"/>
      <c r="CE5" s="107"/>
      <c r="CF5" s="107"/>
      <c r="CG5" s="107"/>
      <c r="CH5" s="112"/>
      <c r="CI5" s="112"/>
      <c r="CJ5" s="112"/>
      <c r="CK5" s="112"/>
      <c r="CL5" s="113"/>
      <c r="CM5" s="228"/>
      <c r="CN5" s="33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50"/>
    </row>
    <row r="6" spans="1:114" ht="6" customHeight="1" x14ac:dyDescent="0.25">
      <c r="A6" s="245"/>
      <c r="B6" s="246"/>
      <c r="C6" s="246"/>
      <c r="D6" s="247"/>
      <c r="E6" s="158"/>
      <c r="F6" s="159"/>
      <c r="G6" s="160"/>
      <c r="H6" s="159"/>
      <c r="I6" s="160"/>
      <c r="J6" s="159"/>
      <c r="K6" s="160"/>
      <c r="L6" s="159"/>
      <c r="M6" s="160"/>
      <c r="N6" s="159"/>
      <c r="O6" s="160"/>
      <c r="P6" s="159"/>
      <c r="Q6" s="160"/>
      <c r="R6" s="159"/>
      <c r="S6" s="160"/>
      <c r="T6" s="159"/>
      <c r="U6" s="160"/>
      <c r="V6" s="159"/>
      <c r="W6" s="160"/>
      <c r="X6" s="159"/>
      <c r="Y6" s="160"/>
      <c r="Z6" s="159"/>
      <c r="AA6" s="160"/>
      <c r="AB6" s="159"/>
      <c r="AC6" s="160"/>
      <c r="AD6" s="159"/>
      <c r="AE6" s="160"/>
      <c r="AF6" s="159"/>
      <c r="AG6" s="160"/>
      <c r="AH6" s="159"/>
      <c r="AI6" s="160"/>
      <c r="AJ6" s="159"/>
      <c r="AK6" s="160"/>
      <c r="AL6" s="159"/>
      <c r="AM6" s="160"/>
      <c r="AN6" s="159"/>
      <c r="AO6" s="160"/>
      <c r="AP6" s="159"/>
      <c r="AQ6" s="160"/>
      <c r="AR6" s="159"/>
      <c r="AS6" s="160"/>
      <c r="AT6" s="159"/>
      <c r="AU6" s="160"/>
      <c r="AV6" s="159"/>
      <c r="AW6" s="160"/>
      <c r="AX6" s="159"/>
      <c r="AY6" s="160"/>
      <c r="AZ6" s="159"/>
      <c r="BA6" s="160"/>
      <c r="BB6" s="159"/>
      <c r="BC6" s="160"/>
      <c r="BD6" s="159"/>
      <c r="BE6" s="160"/>
      <c r="BF6" s="159"/>
      <c r="BG6" s="160"/>
      <c r="BH6" s="159"/>
      <c r="BI6" s="160"/>
      <c r="BJ6" s="159"/>
      <c r="BK6" s="160"/>
      <c r="BL6" s="159"/>
      <c r="BM6" s="160"/>
      <c r="BN6" s="159"/>
      <c r="BO6" s="160"/>
      <c r="BP6" s="159"/>
      <c r="BQ6" s="160"/>
      <c r="BR6" s="159"/>
      <c r="BS6" s="160"/>
      <c r="BT6" s="163"/>
      <c r="BU6" s="313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5"/>
      <c r="CM6" s="228"/>
      <c r="CN6" s="33"/>
    </row>
    <row r="7" spans="1:114" ht="6" customHeight="1" x14ac:dyDescent="0.25">
      <c r="A7" s="245"/>
      <c r="B7" s="246"/>
      <c r="C7" s="246"/>
      <c r="D7" s="247"/>
      <c r="E7" s="158"/>
      <c r="F7" s="161"/>
      <c r="G7" s="162"/>
      <c r="H7" s="161"/>
      <c r="I7" s="162"/>
      <c r="J7" s="161"/>
      <c r="K7" s="162"/>
      <c r="L7" s="161"/>
      <c r="M7" s="162"/>
      <c r="N7" s="161"/>
      <c r="O7" s="162"/>
      <c r="P7" s="161"/>
      <c r="Q7" s="162"/>
      <c r="R7" s="161"/>
      <c r="S7" s="162"/>
      <c r="T7" s="161"/>
      <c r="U7" s="162"/>
      <c r="V7" s="161"/>
      <c r="W7" s="162"/>
      <c r="X7" s="161"/>
      <c r="Y7" s="162"/>
      <c r="Z7" s="161"/>
      <c r="AA7" s="162"/>
      <c r="AB7" s="161"/>
      <c r="AC7" s="162"/>
      <c r="AD7" s="161"/>
      <c r="AE7" s="162"/>
      <c r="AF7" s="161"/>
      <c r="AG7" s="162"/>
      <c r="AH7" s="161"/>
      <c r="AI7" s="162"/>
      <c r="AJ7" s="161"/>
      <c r="AK7" s="162"/>
      <c r="AL7" s="161"/>
      <c r="AM7" s="162"/>
      <c r="AN7" s="161"/>
      <c r="AO7" s="162"/>
      <c r="AP7" s="161"/>
      <c r="AQ7" s="162"/>
      <c r="AR7" s="161"/>
      <c r="AS7" s="162"/>
      <c r="AT7" s="161"/>
      <c r="AU7" s="162"/>
      <c r="AV7" s="161"/>
      <c r="AW7" s="162"/>
      <c r="AX7" s="161"/>
      <c r="AY7" s="162"/>
      <c r="AZ7" s="161"/>
      <c r="BA7" s="162"/>
      <c r="BB7" s="161"/>
      <c r="BC7" s="162"/>
      <c r="BD7" s="161"/>
      <c r="BE7" s="162"/>
      <c r="BF7" s="161"/>
      <c r="BG7" s="162"/>
      <c r="BH7" s="161"/>
      <c r="BI7" s="162"/>
      <c r="BJ7" s="161"/>
      <c r="BK7" s="162"/>
      <c r="BL7" s="161"/>
      <c r="BM7" s="162"/>
      <c r="BN7" s="161"/>
      <c r="BO7" s="162"/>
      <c r="BP7" s="161"/>
      <c r="BQ7" s="162"/>
      <c r="BR7" s="161"/>
      <c r="BS7" s="162"/>
      <c r="BT7" s="163"/>
      <c r="BU7" s="252" t="s">
        <v>1</v>
      </c>
      <c r="BV7" s="253"/>
      <c r="BW7" s="254">
        <v>3</v>
      </c>
      <c r="BX7" s="254">
        <v>4</v>
      </c>
      <c r="BY7" s="251">
        <v>0</v>
      </c>
      <c r="BZ7" s="251"/>
      <c r="CA7" s="251"/>
      <c r="CB7" s="251"/>
      <c r="CC7" s="251"/>
      <c r="CD7" s="251"/>
      <c r="CE7" s="251">
        <v>0.4</v>
      </c>
      <c r="CF7" s="251"/>
      <c r="CG7" s="251"/>
      <c r="CH7" s="223" t="str">
        <f>IF(DJ7&gt;0,DJ7,"")</f>
        <v/>
      </c>
      <c r="CI7" s="224"/>
      <c r="CJ7" s="224"/>
      <c r="CK7" s="224"/>
      <c r="CL7" s="225"/>
      <c r="CM7" s="228"/>
      <c r="CN7" s="33"/>
      <c r="CO7" s="53">
        <f>HLOOKUP(BW7,$E$65:$BT$74,3)</f>
        <v>50</v>
      </c>
      <c r="CP7" s="53">
        <f>HLOOKUP(BW7,$E$65:$BT$74,5)</f>
        <v>0</v>
      </c>
      <c r="CQ7" s="53">
        <f>HLOOKUP(BW7,$E$65:$BT$74,7)</f>
        <v>0</v>
      </c>
      <c r="CR7" s="53">
        <f>HLOOKUP(BW7,$E$65:$BT$74,9)</f>
        <v>0</v>
      </c>
      <c r="CS7" s="53">
        <f>HLOOKUP(BX7,$E$65:$BT$74,3)</f>
        <v>30</v>
      </c>
      <c r="CT7" s="53">
        <f>HLOOKUP(BX7,$E$65:$BT$74,5)</f>
        <v>0</v>
      </c>
      <c r="CU7" s="53">
        <f>HLOOKUP(BX7,$E$65:$BT$74,7)</f>
        <v>0</v>
      </c>
      <c r="CV7" s="53">
        <f>HLOOKUP(BX7,$E$65:$BT$74,9)</f>
        <v>0</v>
      </c>
      <c r="CW7" s="53">
        <f>COUNTIF($CO7:$CV8,CW$4)</f>
        <v>0</v>
      </c>
      <c r="CX7" s="53">
        <f t="shared" ref="CX7:DB7" si="0">COUNTIF($CO7:$CV8,CX$4)</f>
        <v>0</v>
      </c>
      <c r="CY7" s="53">
        <f t="shared" si="0"/>
        <v>0</v>
      </c>
      <c r="CZ7" s="53">
        <f t="shared" si="0"/>
        <v>1</v>
      </c>
      <c r="DA7" s="53">
        <f t="shared" si="0"/>
        <v>0</v>
      </c>
      <c r="DB7" s="53">
        <f t="shared" si="0"/>
        <v>1</v>
      </c>
      <c r="DC7" s="53">
        <f t="shared" ref="DC7:DH7" si="1">IF(CW7=2,DC$4,0)</f>
        <v>0</v>
      </c>
      <c r="DD7" s="53">
        <f t="shared" si="1"/>
        <v>0</v>
      </c>
      <c r="DE7" s="53">
        <f t="shared" si="1"/>
        <v>0</v>
      </c>
      <c r="DF7" s="53">
        <f t="shared" si="1"/>
        <v>0</v>
      </c>
      <c r="DG7" s="53">
        <f t="shared" si="1"/>
        <v>0</v>
      </c>
      <c r="DH7" s="53">
        <f t="shared" si="1"/>
        <v>0</v>
      </c>
      <c r="DI7" s="52">
        <f>IF(COUNTIF(CW7:DB8,2)&gt;1,1,0)</f>
        <v>0</v>
      </c>
      <c r="DJ7" s="53">
        <f>IF(AND(SUM(DC7:DH8)&gt;0,DI7=0),SUM(DC7:DH8),0)</f>
        <v>0</v>
      </c>
    </row>
    <row r="8" spans="1:114" ht="6" customHeight="1" x14ac:dyDescent="0.25">
      <c r="A8" s="245"/>
      <c r="B8" s="246"/>
      <c r="C8" s="246"/>
      <c r="D8" s="247"/>
      <c r="E8" s="158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60"/>
      <c r="AN8" s="159"/>
      <c r="AO8" s="160"/>
      <c r="AP8" s="159"/>
      <c r="AQ8" s="160"/>
      <c r="AR8" s="159"/>
      <c r="AS8" s="160"/>
      <c r="AT8" s="159"/>
      <c r="AU8" s="160"/>
      <c r="AV8" s="159"/>
      <c r="AW8" s="160"/>
      <c r="AX8" s="159"/>
      <c r="AY8" s="160"/>
      <c r="AZ8" s="159"/>
      <c r="BA8" s="160"/>
      <c r="BB8" s="159"/>
      <c r="BC8" s="160"/>
      <c r="BD8" s="159"/>
      <c r="BE8" s="160"/>
      <c r="BF8" s="159"/>
      <c r="BG8" s="160"/>
      <c r="BH8" s="159"/>
      <c r="BI8" s="160"/>
      <c r="BJ8" s="159"/>
      <c r="BK8" s="160"/>
      <c r="BL8" s="159"/>
      <c r="BM8" s="160"/>
      <c r="BN8" s="159"/>
      <c r="BO8" s="160"/>
      <c r="BP8" s="159"/>
      <c r="BQ8" s="160"/>
      <c r="BR8" s="159"/>
      <c r="BS8" s="160"/>
      <c r="BT8" s="163"/>
      <c r="BU8" s="252"/>
      <c r="BV8" s="253"/>
      <c r="BW8" s="254"/>
      <c r="BX8" s="254"/>
      <c r="BY8" s="251"/>
      <c r="BZ8" s="251"/>
      <c r="CA8" s="251"/>
      <c r="CB8" s="251"/>
      <c r="CC8" s="251"/>
      <c r="CD8" s="251"/>
      <c r="CE8" s="251"/>
      <c r="CF8" s="251"/>
      <c r="CG8" s="251"/>
      <c r="CH8" s="224"/>
      <c r="CI8" s="224"/>
      <c r="CJ8" s="224"/>
      <c r="CK8" s="224"/>
      <c r="CL8" s="225"/>
      <c r="CM8" s="228"/>
      <c r="CN8" s="3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</row>
    <row r="9" spans="1:114" ht="6" customHeight="1" x14ac:dyDescent="0.25">
      <c r="A9" s="245"/>
      <c r="B9" s="246"/>
      <c r="C9" s="246"/>
      <c r="D9" s="247"/>
      <c r="E9" s="158"/>
      <c r="F9" s="161"/>
      <c r="G9" s="162"/>
      <c r="H9" s="161"/>
      <c r="I9" s="162"/>
      <c r="J9" s="161"/>
      <c r="K9" s="162"/>
      <c r="L9" s="161"/>
      <c r="M9" s="162"/>
      <c r="N9" s="161"/>
      <c r="O9" s="162"/>
      <c r="P9" s="161"/>
      <c r="Q9" s="162"/>
      <c r="R9" s="161"/>
      <c r="S9" s="162"/>
      <c r="T9" s="161"/>
      <c r="U9" s="162"/>
      <c r="V9" s="161"/>
      <c r="W9" s="162"/>
      <c r="X9" s="161"/>
      <c r="Y9" s="162"/>
      <c r="Z9" s="161"/>
      <c r="AA9" s="162"/>
      <c r="AB9" s="161"/>
      <c r="AC9" s="162"/>
      <c r="AD9" s="161"/>
      <c r="AE9" s="162"/>
      <c r="AF9" s="161"/>
      <c r="AG9" s="162"/>
      <c r="AH9" s="161"/>
      <c r="AI9" s="162"/>
      <c r="AJ9" s="161"/>
      <c r="AK9" s="162"/>
      <c r="AL9" s="161"/>
      <c r="AM9" s="162"/>
      <c r="AN9" s="161"/>
      <c r="AO9" s="162"/>
      <c r="AP9" s="161"/>
      <c r="AQ9" s="162"/>
      <c r="AR9" s="161"/>
      <c r="AS9" s="162"/>
      <c r="AT9" s="161"/>
      <c r="AU9" s="162"/>
      <c r="AV9" s="161"/>
      <c r="AW9" s="162"/>
      <c r="AX9" s="161"/>
      <c r="AY9" s="162"/>
      <c r="AZ9" s="161"/>
      <c r="BA9" s="162"/>
      <c r="BB9" s="161"/>
      <c r="BC9" s="162"/>
      <c r="BD9" s="161"/>
      <c r="BE9" s="162"/>
      <c r="BF9" s="161"/>
      <c r="BG9" s="162"/>
      <c r="BH9" s="161"/>
      <c r="BI9" s="162"/>
      <c r="BJ9" s="161"/>
      <c r="BK9" s="162"/>
      <c r="BL9" s="161"/>
      <c r="BM9" s="162"/>
      <c r="BN9" s="161"/>
      <c r="BO9" s="162"/>
      <c r="BP9" s="161"/>
      <c r="BQ9" s="162"/>
      <c r="BR9" s="161"/>
      <c r="BS9" s="162"/>
      <c r="BT9" s="163"/>
      <c r="BU9" s="252" t="s">
        <v>1</v>
      </c>
      <c r="BV9" s="253"/>
      <c r="BW9" s="254">
        <v>4</v>
      </c>
      <c r="BX9" s="254">
        <v>7</v>
      </c>
      <c r="BY9" s="251">
        <v>9.25</v>
      </c>
      <c r="BZ9" s="251"/>
      <c r="CA9" s="251"/>
      <c r="CB9" s="251"/>
      <c r="CC9" s="251"/>
      <c r="CD9" s="251"/>
      <c r="CE9" s="251">
        <v>0.4</v>
      </c>
      <c r="CF9" s="251"/>
      <c r="CG9" s="251"/>
      <c r="CH9" s="223" t="str">
        <f t="shared" ref="CH9" si="2">IF(DJ9&gt;0,DJ9,"")</f>
        <v/>
      </c>
      <c r="CI9" s="224"/>
      <c r="CJ9" s="224"/>
      <c r="CK9" s="224"/>
      <c r="CL9" s="225"/>
      <c r="CM9" s="228"/>
      <c r="CN9" s="33"/>
      <c r="CO9" s="53">
        <f>HLOOKUP(BW9,$E$65:$BT$74,3)</f>
        <v>30</v>
      </c>
      <c r="CP9" s="53">
        <f>HLOOKUP(BW9,$E$65:$BT$74,5)</f>
        <v>0</v>
      </c>
      <c r="CQ9" s="53">
        <f>HLOOKUP(BW9,$E$65:$BT$74,7)</f>
        <v>0</v>
      </c>
      <c r="CR9" s="53">
        <f>HLOOKUP(BW9,$E$65:$BT$74,9)</f>
        <v>0</v>
      </c>
      <c r="CS9" s="53">
        <f>HLOOKUP(BX9,$E$65:$BT$74,3)</f>
        <v>20</v>
      </c>
      <c r="CT9" s="53">
        <f>HLOOKUP(BX9,$E$65:$BT$74,5)</f>
        <v>50</v>
      </c>
      <c r="CU9" s="53">
        <f>HLOOKUP(BX9,$E$65:$BT$74,7)</f>
        <v>0</v>
      </c>
      <c r="CV9" s="53">
        <f>HLOOKUP(BX9,$E$65:$BT$74,9)</f>
        <v>0</v>
      </c>
      <c r="CW9" s="53">
        <f>COUNTIF($CO9:$CV10,CW$4)</f>
        <v>0</v>
      </c>
      <c r="CX9" s="53">
        <f t="shared" ref="CX9" si="3">COUNTIF($CO9:$CV10,CX$4)</f>
        <v>0</v>
      </c>
      <c r="CY9" s="53">
        <f t="shared" ref="CY9" si="4">COUNTIF($CO9:$CV10,CY$4)</f>
        <v>1</v>
      </c>
      <c r="CZ9" s="53">
        <f t="shared" ref="CZ9" si="5">COUNTIF($CO9:$CV10,CZ$4)</f>
        <v>1</v>
      </c>
      <c r="DA9" s="53">
        <f t="shared" ref="DA9" si="6">COUNTIF($CO9:$CV10,DA$4)</f>
        <v>0</v>
      </c>
      <c r="DB9" s="53">
        <f t="shared" ref="DB9" si="7">COUNTIF($CO9:$CV10,DB$4)</f>
        <v>1</v>
      </c>
      <c r="DC9" s="53">
        <f t="shared" ref="DC9:DH9" si="8">IF(CW9=2,DC$4,0)</f>
        <v>0</v>
      </c>
      <c r="DD9" s="53">
        <f t="shared" si="8"/>
        <v>0</v>
      </c>
      <c r="DE9" s="53">
        <f t="shared" si="8"/>
        <v>0</v>
      </c>
      <c r="DF9" s="53">
        <f t="shared" si="8"/>
        <v>0</v>
      </c>
      <c r="DG9" s="53">
        <f t="shared" si="8"/>
        <v>0</v>
      </c>
      <c r="DH9" s="53">
        <f t="shared" si="8"/>
        <v>0</v>
      </c>
      <c r="DI9" s="52">
        <f>IF(COUNTIF(CW9:DB10,2)&gt;1,1,0)</f>
        <v>0</v>
      </c>
      <c r="DJ9" s="53">
        <f>IF(AND(SUM(DC9:DH10)&gt;0,DI9=0),SUM(DC9:DH10),0)</f>
        <v>0</v>
      </c>
    </row>
    <row r="10" spans="1:114" ht="6" customHeight="1" x14ac:dyDescent="0.25">
      <c r="A10" s="245"/>
      <c r="B10" s="246"/>
      <c r="C10" s="246"/>
      <c r="D10" s="247"/>
      <c r="E10" s="158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60"/>
      <c r="AN10" s="159"/>
      <c r="AO10" s="160"/>
      <c r="AP10" s="159"/>
      <c r="AQ10" s="160"/>
      <c r="AR10" s="159"/>
      <c r="AS10" s="160"/>
      <c r="AT10" s="159"/>
      <c r="AU10" s="160"/>
      <c r="AV10" s="159"/>
      <c r="AW10" s="160"/>
      <c r="AX10" s="159"/>
      <c r="AY10" s="160"/>
      <c r="AZ10" s="159"/>
      <c r="BA10" s="160"/>
      <c r="BB10" s="159"/>
      <c r="BC10" s="160"/>
      <c r="BD10" s="159"/>
      <c r="BE10" s="160"/>
      <c r="BF10" s="159"/>
      <c r="BG10" s="160"/>
      <c r="BH10" s="159"/>
      <c r="BI10" s="160"/>
      <c r="BJ10" s="159"/>
      <c r="BK10" s="160"/>
      <c r="BL10" s="159"/>
      <c r="BM10" s="160"/>
      <c r="BN10" s="159"/>
      <c r="BO10" s="160"/>
      <c r="BP10" s="159"/>
      <c r="BQ10" s="160"/>
      <c r="BR10" s="159"/>
      <c r="BS10" s="160"/>
      <c r="BT10" s="163"/>
      <c r="BU10" s="252"/>
      <c r="BV10" s="253"/>
      <c r="BW10" s="254"/>
      <c r="BX10" s="254"/>
      <c r="BY10" s="251"/>
      <c r="BZ10" s="251"/>
      <c r="CA10" s="251"/>
      <c r="CB10" s="251"/>
      <c r="CC10" s="251"/>
      <c r="CD10" s="251"/>
      <c r="CE10" s="251"/>
      <c r="CF10" s="251"/>
      <c r="CG10" s="251"/>
      <c r="CH10" s="224"/>
      <c r="CI10" s="224"/>
      <c r="CJ10" s="224"/>
      <c r="CK10" s="224"/>
      <c r="CL10" s="225"/>
      <c r="CM10" s="228"/>
      <c r="CN10" s="3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</row>
    <row r="11" spans="1:114" ht="6" customHeight="1" x14ac:dyDescent="0.25">
      <c r="A11" s="245"/>
      <c r="B11" s="246"/>
      <c r="C11" s="246"/>
      <c r="D11" s="247"/>
      <c r="E11" s="158"/>
      <c r="F11" s="161"/>
      <c r="G11" s="162"/>
      <c r="H11" s="161"/>
      <c r="I11" s="162"/>
      <c r="J11" s="161"/>
      <c r="K11" s="162"/>
      <c r="L11" s="161"/>
      <c r="M11" s="162"/>
      <c r="N11" s="161"/>
      <c r="O11" s="162"/>
      <c r="P11" s="161"/>
      <c r="Q11" s="162"/>
      <c r="R11" s="161"/>
      <c r="S11" s="162"/>
      <c r="T11" s="161"/>
      <c r="U11" s="162"/>
      <c r="V11" s="161"/>
      <c r="W11" s="162"/>
      <c r="X11" s="161"/>
      <c r="Y11" s="162"/>
      <c r="Z11" s="161"/>
      <c r="AA11" s="162"/>
      <c r="AB11" s="161"/>
      <c r="AC11" s="162"/>
      <c r="AD11" s="161"/>
      <c r="AE11" s="162"/>
      <c r="AF11" s="161"/>
      <c r="AG11" s="162"/>
      <c r="AH11" s="161"/>
      <c r="AI11" s="162"/>
      <c r="AJ11" s="161"/>
      <c r="AK11" s="162"/>
      <c r="AL11" s="161"/>
      <c r="AM11" s="162"/>
      <c r="AN11" s="161"/>
      <c r="AO11" s="162"/>
      <c r="AP11" s="161"/>
      <c r="AQ11" s="162"/>
      <c r="AR11" s="161"/>
      <c r="AS11" s="162"/>
      <c r="AT11" s="161"/>
      <c r="AU11" s="162"/>
      <c r="AV11" s="161"/>
      <c r="AW11" s="162"/>
      <c r="AX11" s="161"/>
      <c r="AY11" s="162"/>
      <c r="AZ11" s="161"/>
      <c r="BA11" s="162"/>
      <c r="BB11" s="161"/>
      <c r="BC11" s="162"/>
      <c r="BD11" s="161"/>
      <c r="BE11" s="162"/>
      <c r="BF11" s="161"/>
      <c r="BG11" s="162"/>
      <c r="BH11" s="161"/>
      <c r="BI11" s="162"/>
      <c r="BJ11" s="161"/>
      <c r="BK11" s="162"/>
      <c r="BL11" s="161"/>
      <c r="BM11" s="162"/>
      <c r="BN11" s="161"/>
      <c r="BO11" s="162"/>
      <c r="BP11" s="161"/>
      <c r="BQ11" s="162"/>
      <c r="BR11" s="161"/>
      <c r="BS11" s="162"/>
      <c r="BT11" s="163"/>
      <c r="BU11" s="252" t="s">
        <v>1</v>
      </c>
      <c r="BV11" s="253"/>
      <c r="BW11" s="254">
        <v>7</v>
      </c>
      <c r="BX11" s="254">
        <v>8</v>
      </c>
      <c r="BY11" s="251">
        <v>13.75</v>
      </c>
      <c r="BZ11" s="251"/>
      <c r="CA11" s="251"/>
      <c r="CB11" s="251"/>
      <c r="CC11" s="251"/>
      <c r="CD11" s="251"/>
      <c r="CE11" s="251">
        <v>0.4</v>
      </c>
      <c r="CF11" s="251"/>
      <c r="CG11" s="251"/>
      <c r="CH11" s="223">
        <f t="shared" ref="CH11" si="9">IF(DJ11&gt;0,DJ11,"")</f>
        <v>20</v>
      </c>
      <c r="CI11" s="224"/>
      <c r="CJ11" s="224"/>
      <c r="CK11" s="224"/>
      <c r="CL11" s="225"/>
      <c r="CO11" s="53">
        <f t="shared" ref="CO11" si="10">HLOOKUP(BW11,$E$65:$BT$74,3)</f>
        <v>20</v>
      </c>
      <c r="CP11" s="53">
        <f t="shared" ref="CP11" si="11">HLOOKUP(BW11,$E$65:$BT$74,5)</f>
        <v>50</v>
      </c>
      <c r="CQ11" s="53">
        <f t="shared" ref="CQ11" si="12">HLOOKUP(BW11,$E$65:$BT$74,7)</f>
        <v>0</v>
      </c>
      <c r="CR11" s="53">
        <f t="shared" ref="CR11" si="13">HLOOKUP(BW11,$E$65:$BT$74,9)</f>
        <v>0</v>
      </c>
      <c r="CS11" s="53">
        <f t="shared" ref="CS11" si="14">HLOOKUP(BX11,$E$65:$BT$74,3)</f>
        <v>20</v>
      </c>
      <c r="CT11" s="53">
        <f t="shared" ref="CT11" si="15">HLOOKUP(BX11,$E$65:$BT$74,5)</f>
        <v>0</v>
      </c>
      <c r="CU11" s="53">
        <f t="shared" ref="CU11" si="16">HLOOKUP(BX11,$E$65:$BT$74,7)</f>
        <v>0</v>
      </c>
      <c r="CV11" s="53">
        <f t="shared" ref="CV11" si="17">HLOOKUP(BX11,$E$65:$BT$74,9)</f>
        <v>0</v>
      </c>
      <c r="CW11" s="53">
        <f t="shared" ref="CW11" si="18">COUNTIF($CO11:$CV12,CW$4)</f>
        <v>0</v>
      </c>
      <c r="CX11" s="53">
        <f t="shared" ref="CX11" si="19">COUNTIF($CO11:$CV12,CX$4)</f>
        <v>0</v>
      </c>
      <c r="CY11" s="53">
        <f t="shared" ref="CY11" si="20">COUNTIF($CO11:$CV12,CY$4)</f>
        <v>2</v>
      </c>
      <c r="CZ11" s="53">
        <f t="shared" ref="CZ11" si="21">COUNTIF($CO11:$CV12,CZ$4)</f>
        <v>0</v>
      </c>
      <c r="DA11" s="53">
        <f t="shared" ref="DA11" si="22">COUNTIF($CO11:$CV12,DA$4)</f>
        <v>0</v>
      </c>
      <c r="DB11" s="53">
        <f t="shared" ref="DB11" si="23">COUNTIF($CO11:$CV12,DB$4)</f>
        <v>1</v>
      </c>
      <c r="DC11" s="53">
        <f t="shared" ref="DC11" si="24">IF(CW11=2,DC$4,0)</f>
        <v>0</v>
      </c>
      <c r="DD11" s="53">
        <f t="shared" ref="DD11" si="25">IF(CX11=2,DD$4,0)</f>
        <v>0</v>
      </c>
      <c r="DE11" s="53">
        <f t="shared" ref="DE11" si="26">IF(CY11=2,DE$4,0)</f>
        <v>20</v>
      </c>
      <c r="DF11" s="53">
        <f t="shared" ref="DF11" si="27">IF(CZ11=2,DF$4,0)</f>
        <v>0</v>
      </c>
      <c r="DG11" s="53">
        <f t="shared" ref="DG11" si="28">IF(DA11=2,DG$4,0)</f>
        <v>0</v>
      </c>
      <c r="DH11" s="53">
        <f t="shared" ref="DH11" si="29">IF(DB11=2,DH$4,0)</f>
        <v>0</v>
      </c>
      <c r="DI11" s="52">
        <f t="shared" ref="DI11" si="30">IF(COUNTIF(CW11:DB12,2)&gt;1,1,0)</f>
        <v>0</v>
      </c>
      <c r="DJ11" s="53">
        <f t="shared" ref="DJ11" si="31">IF(AND(SUM(DC11:DH12)&gt;0,DI11=0),SUM(DC11:DH12),0)</f>
        <v>20</v>
      </c>
    </row>
    <row r="12" spans="1:114" ht="6" customHeight="1" x14ac:dyDescent="0.25">
      <c r="A12" s="245"/>
      <c r="B12" s="246"/>
      <c r="C12" s="246"/>
      <c r="D12" s="247"/>
      <c r="E12" s="158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60"/>
      <c r="AN12" s="159"/>
      <c r="AO12" s="160"/>
      <c r="AP12" s="159"/>
      <c r="AQ12" s="160"/>
      <c r="AR12" s="159"/>
      <c r="AS12" s="160"/>
      <c r="AT12" s="159"/>
      <c r="AU12" s="160"/>
      <c r="AV12" s="159"/>
      <c r="AW12" s="160"/>
      <c r="AX12" s="159"/>
      <c r="AY12" s="160"/>
      <c r="AZ12" s="159"/>
      <c r="BA12" s="160"/>
      <c r="BB12" s="159"/>
      <c r="BC12" s="160"/>
      <c r="BD12" s="159"/>
      <c r="BE12" s="160"/>
      <c r="BF12" s="159"/>
      <c r="BG12" s="160"/>
      <c r="BH12" s="159"/>
      <c r="BI12" s="160"/>
      <c r="BJ12" s="159"/>
      <c r="BK12" s="160"/>
      <c r="BL12" s="159"/>
      <c r="BM12" s="160"/>
      <c r="BN12" s="159"/>
      <c r="BO12" s="160"/>
      <c r="BP12" s="159"/>
      <c r="BQ12" s="160"/>
      <c r="BR12" s="159"/>
      <c r="BS12" s="160"/>
      <c r="BT12" s="163"/>
      <c r="BU12" s="252"/>
      <c r="BV12" s="253"/>
      <c r="BW12" s="254"/>
      <c r="BX12" s="254"/>
      <c r="BY12" s="251"/>
      <c r="BZ12" s="251"/>
      <c r="CA12" s="251"/>
      <c r="CB12" s="251"/>
      <c r="CC12" s="251"/>
      <c r="CD12" s="251"/>
      <c r="CE12" s="251"/>
      <c r="CF12" s="251"/>
      <c r="CG12" s="251"/>
      <c r="CH12" s="224"/>
      <c r="CI12" s="224"/>
      <c r="CJ12" s="224"/>
      <c r="CK12" s="224"/>
      <c r="CL12" s="225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</row>
    <row r="13" spans="1:114" ht="6" customHeight="1" x14ac:dyDescent="0.25">
      <c r="A13" s="245"/>
      <c r="B13" s="246"/>
      <c r="C13" s="246"/>
      <c r="D13" s="247"/>
      <c r="E13" s="158"/>
      <c r="F13" s="161"/>
      <c r="G13" s="162"/>
      <c r="H13" s="161"/>
      <c r="I13" s="162"/>
      <c r="J13" s="161"/>
      <c r="K13" s="162"/>
      <c r="L13" s="161"/>
      <c r="M13" s="162"/>
      <c r="N13" s="161"/>
      <c r="O13" s="162"/>
      <c r="P13" s="161"/>
      <c r="Q13" s="162"/>
      <c r="R13" s="161"/>
      <c r="S13" s="162"/>
      <c r="T13" s="161"/>
      <c r="U13" s="162"/>
      <c r="V13" s="161"/>
      <c r="W13" s="162"/>
      <c r="X13" s="161"/>
      <c r="Y13" s="162"/>
      <c r="Z13" s="161"/>
      <c r="AA13" s="162"/>
      <c r="AB13" s="161"/>
      <c r="AC13" s="162"/>
      <c r="AD13" s="161"/>
      <c r="AE13" s="162"/>
      <c r="AF13" s="161"/>
      <c r="AG13" s="162"/>
      <c r="AH13" s="161"/>
      <c r="AI13" s="162"/>
      <c r="AJ13" s="161"/>
      <c r="AK13" s="162"/>
      <c r="AL13" s="161"/>
      <c r="AM13" s="162"/>
      <c r="AN13" s="161"/>
      <c r="AO13" s="162"/>
      <c r="AP13" s="161"/>
      <c r="AQ13" s="162"/>
      <c r="AR13" s="161"/>
      <c r="AS13" s="162"/>
      <c r="AT13" s="161"/>
      <c r="AU13" s="162"/>
      <c r="AV13" s="161"/>
      <c r="AW13" s="162"/>
      <c r="AX13" s="161"/>
      <c r="AY13" s="162"/>
      <c r="AZ13" s="161"/>
      <c r="BA13" s="162"/>
      <c r="BB13" s="161"/>
      <c r="BC13" s="162"/>
      <c r="BD13" s="161"/>
      <c r="BE13" s="162"/>
      <c r="BF13" s="161"/>
      <c r="BG13" s="162"/>
      <c r="BH13" s="161"/>
      <c r="BI13" s="162"/>
      <c r="BJ13" s="161"/>
      <c r="BK13" s="162"/>
      <c r="BL13" s="161"/>
      <c r="BM13" s="162"/>
      <c r="BN13" s="161"/>
      <c r="BO13" s="162"/>
      <c r="BP13" s="161"/>
      <c r="BQ13" s="162"/>
      <c r="BR13" s="161"/>
      <c r="BS13" s="162"/>
      <c r="BT13" s="163"/>
      <c r="BU13" s="252" t="s">
        <v>1</v>
      </c>
      <c r="BV13" s="253"/>
      <c r="BW13" s="254">
        <v>6</v>
      </c>
      <c r="BX13" s="254">
        <v>7</v>
      </c>
      <c r="BY13" s="251">
        <v>0.25</v>
      </c>
      <c r="BZ13" s="251"/>
      <c r="CA13" s="251"/>
      <c r="CB13" s="251"/>
      <c r="CC13" s="251"/>
      <c r="CD13" s="251"/>
      <c r="CE13" s="251">
        <v>0.2</v>
      </c>
      <c r="CF13" s="251"/>
      <c r="CG13" s="251"/>
      <c r="CH13" s="223">
        <f t="shared" ref="CH13" si="32">IF(DJ13&gt;0,DJ13,"")</f>
        <v>20</v>
      </c>
      <c r="CI13" s="224"/>
      <c r="CJ13" s="224"/>
      <c r="CK13" s="224"/>
      <c r="CL13" s="225"/>
      <c r="CO13" s="53">
        <f t="shared" ref="CO13" si="33">HLOOKUP(BW13,$E$65:$BT$74,3)</f>
        <v>20</v>
      </c>
      <c r="CP13" s="53">
        <f t="shared" ref="CP13" si="34">HLOOKUP(BW13,$E$65:$BT$74,5)</f>
        <v>0</v>
      </c>
      <c r="CQ13" s="53">
        <f t="shared" ref="CQ13" si="35">HLOOKUP(BW13,$E$65:$BT$74,7)</f>
        <v>0</v>
      </c>
      <c r="CR13" s="53">
        <f t="shared" ref="CR13" si="36">HLOOKUP(BW13,$E$65:$BT$74,9)</f>
        <v>0</v>
      </c>
      <c r="CS13" s="53">
        <f t="shared" ref="CS13" si="37">HLOOKUP(BX13,$E$65:$BT$74,3)</f>
        <v>20</v>
      </c>
      <c r="CT13" s="53">
        <f t="shared" ref="CT13" si="38">HLOOKUP(BX13,$E$65:$BT$74,5)</f>
        <v>50</v>
      </c>
      <c r="CU13" s="53">
        <f t="shared" ref="CU13" si="39">HLOOKUP(BX13,$E$65:$BT$74,7)</f>
        <v>0</v>
      </c>
      <c r="CV13" s="53">
        <f t="shared" ref="CV13" si="40">HLOOKUP(BX13,$E$65:$BT$74,9)</f>
        <v>0</v>
      </c>
      <c r="CW13" s="53">
        <f t="shared" ref="CW13" si="41">COUNTIF($CO13:$CV14,CW$4)</f>
        <v>0</v>
      </c>
      <c r="CX13" s="53">
        <f t="shared" ref="CX13" si="42">COUNTIF($CO13:$CV14,CX$4)</f>
        <v>0</v>
      </c>
      <c r="CY13" s="53">
        <f t="shared" ref="CY13" si="43">COUNTIF($CO13:$CV14,CY$4)</f>
        <v>2</v>
      </c>
      <c r="CZ13" s="53">
        <f t="shared" ref="CZ13" si="44">COUNTIF($CO13:$CV14,CZ$4)</f>
        <v>0</v>
      </c>
      <c r="DA13" s="53">
        <f t="shared" ref="DA13" si="45">COUNTIF($CO13:$CV14,DA$4)</f>
        <v>0</v>
      </c>
      <c r="DB13" s="53">
        <f t="shared" ref="DB13" si="46">COUNTIF($CO13:$CV14,DB$4)</f>
        <v>1</v>
      </c>
      <c r="DC13" s="53">
        <f t="shared" ref="DC13" si="47">IF(CW13=2,DC$4,0)</f>
        <v>0</v>
      </c>
      <c r="DD13" s="53">
        <f t="shared" ref="DD13" si="48">IF(CX13=2,DD$4,0)</f>
        <v>0</v>
      </c>
      <c r="DE13" s="53">
        <f t="shared" ref="DE13" si="49">IF(CY13=2,DE$4,0)</f>
        <v>20</v>
      </c>
      <c r="DF13" s="53">
        <f t="shared" ref="DF13" si="50">IF(CZ13=2,DF$4,0)</f>
        <v>0</v>
      </c>
      <c r="DG13" s="53">
        <f t="shared" ref="DG13" si="51">IF(DA13=2,DG$4,0)</f>
        <v>0</v>
      </c>
      <c r="DH13" s="53">
        <f t="shared" ref="DH13" si="52">IF(DB13=2,DH$4,0)</f>
        <v>0</v>
      </c>
      <c r="DI13" s="52">
        <f t="shared" ref="DI13" si="53">IF(COUNTIF(CW13:DB14,2)&gt;1,1,0)</f>
        <v>0</v>
      </c>
      <c r="DJ13" s="53">
        <f t="shared" ref="DJ13" si="54">IF(AND(SUM(DC13:DH14)&gt;0,DI13=0),SUM(DC13:DH14),0)</f>
        <v>20</v>
      </c>
    </row>
    <row r="14" spans="1:114" ht="6" customHeight="1" x14ac:dyDescent="0.25">
      <c r="A14" s="245"/>
      <c r="B14" s="246"/>
      <c r="C14" s="246"/>
      <c r="D14" s="247"/>
      <c r="E14" s="158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60"/>
      <c r="AN14" s="159"/>
      <c r="AO14" s="160"/>
      <c r="AP14" s="159"/>
      <c r="AQ14" s="160"/>
      <c r="AR14" s="159"/>
      <c r="AS14" s="160"/>
      <c r="AT14" s="159"/>
      <c r="AU14" s="160"/>
      <c r="AV14" s="159"/>
      <c r="AW14" s="160"/>
      <c r="AX14" s="159"/>
      <c r="AY14" s="160"/>
      <c r="AZ14" s="159"/>
      <c r="BA14" s="160"/>
      <c r="BB14" s="159"/>
      <c r="BC14" s="160"/>
      <c r="BD14" s="159"/>
      <c r="BE14" s="160"/>
      <c r="BF14" s="159"/>
      <c r="BG14" s="160"/>
      <c r="BH14" s="159"/>
      <c r="BI14" s="160"/>
      <c r="BJ14" s="159"/>
      <c r="BK14" s="160"/>
      <c r="BL14" s="159"/>
      <c r="BM14" s="160"/>
      <c r="BN14" s="159"/>
      <c r="BO14" s="160"/>
      <c r="BP14" s="159"/>
      <c r="BQ14" s="160"/>
      <c r="BR14" s="159"/>
      <c r="BS14" s="160"/>
      <c r="BT14" s="163"/>
      <c r="BU14" s="252"/>
      <c r="BV14" s="253"/>
      <c r="BW14" s="254"/>
      <c r="BX14" s="254"/>
      <c r="BY14" s="251"/>
      <c r="BZ14" s="251"/>
      <c r="CA14" s="251"/>
      <c r="CB14" s="251"/>
      <c r="CC14" s="251"/>
      <c r="CD14" s="251"/>
      <c r="CE14" s="251"/>
      <c r="CF14" s="251"/>
      <c r="CG14" s="251"/>
      <c r="CH14" s="224"/>
      <c r="CI14" s="224"/>
      <c r="CJ14" s="224"/>
      <c r="CK14" s="224"/>
      <c r="CL14" s="225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</row>
    <row r="15" spans="1:114" ht="6" customHeight="1" x14ac:dyDescent="0.25">
      <c r="A15" s="245"/>
      <c r="B15" s="246"/>
      <c r="C15" s="246"/>
      <c r="D15" s="247"/>
      <c r="E15" s="158"/>
      <c r="F15" s="161"/>
      <c r="G15" s="162"/>
      <c r="H15" s="161"/>
      <c r="I15" s="162"/>
      <c r="J15" s="161"/>
      <c r="K15" s="162"/>
      <c r="L15" s="161"/>
      <c r="M15" s="162"/>
      <c r="N15" s="161"/>
      <c r="O15" s="162"/>
      <c r="P15" s="161"/>
      <c r="Q15" s="162"/>
      <c r="R15" s="161"/>
      <c r="S15" s="162"/>
      <c r="T15" s="161"/>
      <c r="U15" s="162"/>
      <c r="V15" s="161"/>
      <c r="W15" s="162"/>
      <c r="X15" s="161"/>
      <c r="Y15" s="162"/>
      <c r="Z15" s="161"/>
      <c r="AA15" s="162"/>
      <c r="AB15" s="161"/>
      <c r="AC15" s="162"/>
      <c r="AD15" s="161"/>
      <c r="AE15" s="162"/>
      <c r="AF15" s="161"/>
      <c r="AG15" s="162"/>
      <c r="AH15" s="161"/>
      <c r="AI15" s="162"/>
      <c r="AJ15" s="161"/>
      <c r="AK15" s="162"/>
      <c r="AL15" s="161"/>
      <c r="AM15" s="162"/>
      <c r="AN15" s="161"/>
      <c r="AO15" s="162"/>
      <c r="AP15" s="161"/>
      <c r="AQ15" s="162"/>
      <c r="AR15" s="161"/>
      <c r="AS15" s="162"/>
      <c r="AT15" s="161"/>
      <c r="AU15" s="162"/>
      <c r="AV15" s="161"/>
      <c r="AW15" s="162"/>
      <c r="AX15" s="161"/>
      <c r="AY15" s="162"/>
      <c r="AZ15" s="161"/>
      <c r="BA15" s="162"/>
      <c r="BB15" s="161"/>
      <c r="BC15" s="162"/>
      <c r="BD15" s="161"/>
      <c r="BE15" s="162"/>
      <c r="BF15" s="161"/>
      <c r="BG15" s="162"/>
      <c r="BH15" s="161"/>
      <c r="BI15" s="162"/>
      <c r="BJ15" s="161"/>
      <c r="BK15" s="162"/>
      <c r="BL15" s="161"/>
      <c r="BM15" s="162"/>
      <c r="BN15" s="161"/>
      <c r="BO15" s="162"/>
      <c r="BP15" s="161"/>
      <c r="BQ15" s="162"/>
      <c r="BR15" s="161"/>
      <c r="BS15" s="162"/>
      <c r="BT15" s="163"/>
      <c r="BU15" s="252" t="s">
        <v>1</v>
      </c>
      <c r="BV15" s="253"/>
      <c r="BW15" s="254">
        <v>5</v>
      </c>
      <c r="BX15" s="254">
        <v>7</v>
      </c>
      <c r="BY15" s="251">
        <v>4.6500000000000004</v>
      </c>
      <c r="BZ15" s="251"/>
      <c r="CA15" s="251"/>
      <c r="CB15" s="251"/>
      <c r="CC15" s="251"/>
      <c r="CD15" s="251"/>
      <c r="CE15" s="251">
        <v>0.4</v>
      </c>
      <c r="CF15" s="251"/>
      <c r="CG15" s="251"/>
      <c r="CH15" s="223" t="str">
        <f t="shared" ref="CH15" si="55">IF(DJ15&gt;0,DJ15,"")</f>
        <v/>
      </c>
      <c r="CI15" s="224"/>
      <c r="CJ15" s="224"/>
      <c r="CK15" s="224"/>
      <c r="CL15" s="225"/>
      <c r="CO15" s="53">
        <f t="shared" ref="CO15" si="56">HLOOKUP(BW15,$E$65:$BT$74,3)</f>
        <v>40</v>
      </c>
      <c r="CP15" s="53">
        <f t="shared" ref="CP15" si="57">HLOOKUP(BW15,$E$65:$BT$74,5)</f>
        <v>0</v>
      </c>
      <c r="CQ15" s="53">
        <f t="shared" ref="CQ15" si="58">HLOOKUP(BW15,$E$65:$BT$74,7)</f>
        <v>0</v>
      </c>
      <c r="CR15" s="53">
        <f t="shared" ref="CR15" si="59">HLOOKUP(BW15,$E$65:$BT$74,9)</f>
        <v>0</v>
      </c>
      <c r="CS15" s="53">
        <f t="shared" ref="CS15" si="60">HLOOKUP(BX15,$E$65:$BT$74,3)</f>
        <v>20</v>
      </c>
      <c r="CT15" s="53">
        <f t="shared" ref="CT15" si="61">HLOOKUP(BX15,$E$65:$BT$74,5)</f>
        <v>50</v>
      </c>
      <c r="CU15" s="53">
        <f t="shared" ref="CU15" si="62">HLOOKUP(BX15,$E$65:$BT$74,7)</f>
        <v>0</v>
      </c>
      <c r="CV15" s="53">
        <f t="shared" ref="CV15" si="63">HLOOKUP(BX15,$E$65:$BT$74,9)</f>
        <v>0</v>
      </c>
      <c r="CW15" s="53">
        <f t="shared" ref="CW15" si="64">COUNTIF($CO15:$CV16,CW$4)</f>
        <v>0</v>
      </c>
      <c r="CX15" s="53">
        <f t="shared" ref="CX15" si="65">COUNTIF($CO15:$CV16,CX$4)</f>
        <v>0</v>
      </c>
      <c r="CY15" s="53">
        <f t="shared" ref="CY15" si="66">COUNTIF($CO15:$CV16,CY$4)</f>
        <v>1</v>
      </c>
      <c r="CZ15" s="53">
        <f t="shared" ref="CZ15" si="67">COUNTIF($CO15:$CV16,CZ$4)</f>
        <v>0</v>
      </c>
      <c r="DA15" s="53">
        <f t="shared" ref="DA15" si="68">COUNTIF($CO15:$CV16,DA$4)</f>
        <v>1</v>
      </c>
      <c r="DB15" s="53">
        <f t="shared" ref="DB15" si="69">COUNTIF($CO15:$CV16,DB$4)</f>
        <v>1</v>
      </c>
      <c r="DC15" s="53">
        <f t="shared" ref="DC15" si="70">IF(CW15=2,DC$4,0)</f>
        <v>0</v>
      </c>
      <c r="DD15" s="53">
        <f t="shared" ref="DD15" si="71">IF(CX15=2,DD$4,0)</f>
        <v>0</v>
      </c>
      <c r="DE15" s="53">
        <f t="shared" ref="DE15" si="72">IF(CY15=2,DE$4,0)</f>
        <v>0</v>
      </c>
      <c r="DF15" s="53">
        <f t="shared" ref="DF15" si="73">IF(CZ15=2,DF$4,0)</f>
        <v>0</v>
      </c>
      <c r="DG15" s="53">
        <f t="shared" ref="DG15" si="74">IF(DA15=2,DG$4,0)</f>
        <v>0</v>
      </c>
      <c r="DH15" s="53">
        <f t="shared" ref="DH15" si="75">IF(DB15=2,DH$4,0)</f>
        <v>0</v>
      </c>
      <c r="DI15" s="52">
        <f t="shared" ref="DI15" si="76">IF(COUNTIF(CW15:DB16,2)&gt;1,1,0)</f>
        <v>0</v>
      </c>
      <c r="DJ15" s="53">
        <f t="shared" ref="DJ15" si="77">IF(AND(SUM(DC15:DH16)&gt;0,DI15=0),SUM(DC15:DH16),0)</f>
        <v>0</v>
      </c>
    </row>
    <row r="16" spans="1:114" ht="6" customHeight="1" x14ac:dyDescent="0.25">
      <c r="A16" s="245"/>
      <c r="B16" s="246"/>
      <c r="C16" s="246"/>
      <c r="D16" s="247"/>
      <c r="E16" s="158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60"/>
      <c r="AN16" s="159"/>
      <c r="AO16" s="160"/>
      <c r="AP16" s="159"/>
      <c r="AQ16" s="160"/>
      <c r="AR16" s="159"/>
      <c r="AS16" s="160"/>
      <c r="AT16" s="159"/>
      <c r="AU16" s="160"/>
      <c r="AV16" s="159"/>
      <c r="AW16" s="160"/>
      <c r="AX16" s="159"/>
      <c r="AY16" s="160"/>
      <c r="AZ16" s="159"/>
      <c r="BA16" s="160"/>
      <c r="BB16" s="159"/>
      <c r="BC16" s="160"/>
      <c r="BD16" s="159"/>
      <c r="BE16" s="160"/>
      <c r="BF16" s="159"/>
      <c r="BG16" s="160"/>
      <c r="BH16" s="159"/>
      <c r="BI16" s="160"/>
      <c r="BJ16" s="159"/>
      <c r="BK16" s="160"/>
      <c r="BL16" s="159"/>
      <c r="BM16" s="160"/>
      <c r="BN16" s="159"/>
      <c r="BO16" s="160"/>
      <c r="BP16" s="159"/>
      <c r="BQ16" s="160"/>
      <c r="BR16" s="159"/>
      <c r="BS16" s="160"/>
      <c r="BT16" s="163"/>
      <c r="BU16" s="252"/>
      <c r="BV16" s="253"/>
      <c r="BW16" s="254"/>
      <c r="BX16" s="254"/>
      <c r="BY16" s="251"/>
      <c r="BZ16" s="251"/>
      <c r="CA16" s="251"/>
      <c r="CB16" s="251"/>
      <c r="CC16" s="251"/>
      <c r="CD16" s="251"/>
      <c r="CE16" s="251"/>
      <c r="CF16" s="251"/>
      <c r="CG16" s="251"/>
      <c r="CH16" s="224"/>
      <c r="CI16" s="224"/>
      <c r="CJ16" s="224"/>
      <c r="CK16" s="224"/>
      <c r="CL16" s="225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</row>
    <row r="17" spans="1:114" ht="6" customHeight="1" x14ac:dyDescent="0.25">
      <c r="A17" s="245"/>
      <c r="B17" s="246"/>
      <c r="C17" s="246"/>
      <c r="D17" s="247"/>
      <c r="E17" s="158"/>
      <c r="F17" s="161"/>
      <c r="G17" s="162"/>
      <c r="H17" s="161"/>
      <c r="I17" s="162"/>
      <c r="J17" s="161"/>
      <c r="K17" s="162"/>
      <c r="L17" s="161"/>
      <c r="M17" s="162"/>
      <c r="N17" s="161"/>
      <c r="O17" s="162"/>
      <c r="P17" s="161"/>
      <c r="Q17" s="162"/>
      <c r="R17" s="161"/>
      <c r="S17" s="162"/>
      <c r="T17" s="161"/>
      <c r="U17" s="162"/>
      <c r="V17" s="161"/>
      <c r="W17" s="162"/>
      <c r="X17" s="161"/>
      <c r="Y17" s="162"/>
      <c r="Z17" s="161"/>
      <c r="AA17" s="162"/>
      <c r="AB17" s="161"/>
      <c r="AC17" s="162"/>
      <c r="AD17" s="161"/>
      <c r="AE17" s="162"/>
      <c r="AF17" s="161"/>
      <c r="AG17" s="162"/>
      <c r="AH17" s="161"/>
      <c r="AI17" s="162"/>
      <c r="AJ17" s="161"/>
      <c r="AK17" s="162"/>
      <c r="AL17" s="161"/>
      <c r="AM17" s="162"/>
      <c r="AN17" s="161"/>
      <c r="AO17" s="162"/>
      <c r="AP17" s="161"/>
      <c r="AQ17" s="162"/>
      <c r="AR17" s="161"/>
      <c r="AS17" s="162"/>
      <c r="AT17" s="161"/>
      <c r="AU17" s="162"/>
      <c r="AV17" s="161"/>
      <c r="AW17" s="162"/>
      <c r="AX17" s="161"/>
      <c r="AY17" s="162"/>
      <c r="AZ17" s="161"/>
      <c r="BA17" s="162"/>
      <c r="BB17" s="161"/>
      <c r="BC17" s="162"/>
      <c r="BD17" s="161"/>
      <c r="BE17" s="162"/>
      <c r="BF17" s="161"/>
      <c r="BG17" s="162"/>
      <c r="BH17" s="161"/>
      <c r="BI17" s="162"/>
      <c r="BJ17" s="161"/>
      <c r="BK17" s="162"/>
      <c r="BL17" s="161"/>
      <c r="BM17" s="162"/>
      <c r="BN17" s="161"/>
      <c r="BO17" s="162"/>
      <c r="BP17" s="161"/>
      <c r="BQ17" s="162"/>
      <c r="BR17" s="161"/>
      <c r="BS17" s="162"/>
      <c r="BT17" s="163"/>
      <c r="BU17" s="252" t="s">
        <v>1</v>
      </c>
      <c r="BV17" s="253"/>
      <c r="BW17" s="254"/>
      <c r="BX17" s="254"/>
      <c r="BY17" s="251"/>
      <c r="BZ17" s="251"/>
      <c r="CA17" s="251"/>
      <c r="CB17" s="251"/>
      <c r="CC17" s="251"/>
      <c r="CD17" s="251"/>
      <c r="CE17" s="251"/>
      <c r="CF17" s="251"/>
      <c r="CG17" s="251"/>
      <c r="CH17" s="223" t="str">
        <f t="shared" ref="CH17" si="78">IF(DJ17&gt;0,DJ17,"")</f>
        <v/>
      </c>
      <c r="CI17" s="224"/>
      <c r="CJ17" s="224"/>
      <c r="CK17" s="224"/>
      <c r="CL17" s="225"/>
      <c r="CO17" s="53" t="e">
        <f t="shared" ref="CO17" si="79">HLOOKUP(BW17,$E$65:$BT$74,3)</f>
        <v>#N/A</v>
      </c>
      <c r="CP17" s="53" t="e">
        <f t="shared" ref="CP17" si="80">HLOOKUP(BW17,$E$65:$BT$74,5)</f>
        <v>#N/A</v>
      </c>
      <c r="CQ17" s="53" t="e">
        <f t="shared" ref="CQ17" si="81">HLOOKUP(BW17,$E$65:$BT$74,7)</f>
        <v>#N/A</v>
      </c>
      <c r="CR17" s="53" t="e">
        <f t="shared" ref="CR17" si="82">HLOOKUP(BW17,$E$65:$BT$74,9)</f>
        <v>#N/A</v>
      </c>
      <c r="CS17" s="53" t="e">
        <f t="shared" ref="CS17" si="83">HLOOKUP(BX17,$E$65:$BT$74,3)</f>
        <v>#N/A</v>
      </c>
      <c r="CT17" s="53" t="e">
        <f t="shared" ref="CT17" si="84">HLOOKUP(BX17,$E$65:$BT$74,5)</f>
        <v>#N/A</v>
      </c>
      <c r="CU17" s="53" t="e">
        <f t="shared" ref="CU17" si="85">HLOOKUP(BX17,$E$65:$BT$74,7)</f>
        <v>#N/A</v>
      </c>
      <c r="CV17" s="53" t="e">
        <f t="shared" ref="CV17" si="86">HLOOKUP(BX17,$E$65:$BT$74,9)</f>
        <v>#N/A</v>
      </c>
      <c r="CW17" s="53">
        <f t="shared" ref="CW17" si="87">COUNTIF($CO17:$CV18,CW$4)</f>
        <v>0</v>
      </c>
      <c r="CX17" s="53">
        <f t="shared" ref="CX17" si="88">COUNTIF($CO17:$CV18,CX$4)</f>
        <v>0</v>
      </c>
      <c r="CY17" s="53">
        <f t="shared" ref="CY17" si="89">COUNTIF($CO17:$CV18,CY$4)</f>
        <v>0</v>
      </c>
      <c r="CZ17" s="53">
        <f t="shared" ref="CZ17" si="90">COUNTIF($CO17:$CV18,CZ$4)</f>
        <v>0</v>
      </c>
      <c r="DA17" s="53">
        <f t="shared" ref="DA17" si="91">COUNTIF($CO17:$CV18,DA$4)</f>
        <v>0</v>
      </c>
      <c r="DB17" s="53">
        <f t="shared" ref="DB17" si="92">COUNTIF($CO17:$CV18,DB$4)</f>
        <v>0</v>
      </c>
      <c r="DC17" s="53">
        <f t="shared" ref="DC17" si="93">IF(CW17=2,DC$4,0)</f>
        <v>0</v>
      </c>
      <c r="DD17" s="53">
        <f t="shared" ref="DD17" si="94">IF(CX17=2,DD$4,0)</f>
        <v>0</v>
      </c>
      <c r="DE17" s="53">
        <f t="shared" ref="DE17" si="95">IF(CY17=2,DE$4,0)</f>
        <v>0</v>
      </c>
      <c r="DF17" s="53">
        <f t="shared" ref="DF17" si="96">IF(CZ17=2,DF$4,0)</f>
        <v>0</v>
      </c>
      <c r="DG17" s="53">
        <f t="shared" ref="DG17" si="97">IF(DA17=2,DG$4,0)</f>
        <v>0</v>
      </c>
      <c r="DH17" s="53">
        <f t="shared" ref="DH17" si="98">IF(DB17=2,DH$4,0)</f>
        <v>0</v>
      </c>
      <c r="DI17" s="52">
        <f t="shared" ref="DI17" si="99">IF(COUNTIF(CW17:DB18,2)&gt;1,1,0)</f>
        <v>0</v>
      </c>
      <c r="DJ17" s="53">
        <f t="shared" ref="DJ17" si="100">IF(AND(SUM(DC17:DH18)&gt;0,DI17=0),SUM(DC17:DH18),0)</f>
        <v>0</v>
      </c>
    </row>
    <row r="18" spans="1:114" ht="6" customHeight="1" x14ac:dyDescent="0.25">
      <c r="A18" s="245"/>
      <c r="B18" s="246"/>
      <c r="C18" s="246"/>
      <c r="D18" s="247"/>
      <c r="E18" s="158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60"/>
      <c r="AN18" s="159"/>
      <c r="AO18" s="160"/>
      <c r="AP18" s="159"/>
      <c r="AQ18" s="160"/>
      <c r="AR18" s="159"/>
      <c r="AS18" s="160"/>
      <c r="AT18" s="159"/>
      <c r="AU18" s="160"/>
      <c r="AV18" s="159"/>
      <c r="AW18" s="160"/>
      <c r="AX18" s="159"/>
      <c r="AY18" s="160"/>
      <c r="AZ18" s="159"/>
      <c r="BA18" s="160"/>
      <c r="BB18" s="159"/>
      <c r="BC18" s="160"/>
      <c r="BD18" s="159"/>
      <c r="BE18" s="160"/>
      <c r="BF18" s="159"/>
      <c r="BG18" s="160"/>
      <c r="BH18" s="159"/>
      <c r="BI18" s="160"/>
      <c r="BJ18" s="159"/>
      <c r="BK18" s="160"/>
      <c r="BL18" s="159"/>
      <c r="BM18" s="160"/>
      <c r="BN18" s="159"/>
      <c r="BO18" s="160"/>
      <c r="BP18" s="159"/>
      <c r="BQ18" s="160"/>
      <c r="BR18" s="159"/>
      <c r="BS18" s="160"/>
      <c r="BT18" s="163"/>
      <c r="BU18" s="252"/>
      <c r="BV18" s="253"/>
      <c r="BW18" s="254"/>
      <c r="BX18" s="254"/>
      <c r="BY18" s="251"/>
      <c r="BZ18" s="251"/>
      <c r="CA18" s="251"/>
      <c r="CB18" s="251"/>
      <c r="CC18" s="251"/>
      <c r="CD18" s="251"/>
      <c r="CE18" s="251"/>
      <c r="CF18" s="251"/>
      <c r="CG18" s="251"/>
      <c r="CH18" s="224"/>
      <c r="CI18" s="224"/>
      <c r="CJ18" s="224"/>
      <c r="CK18" s="224"/>
      <c r="CL18" s="225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</row>
    <row r="19" spans="1:114" ht="6" customHeight="1" x14ac:dyDescent="0.25">
      <c r="A19" s="245"/>
      <c r="B19" s="246"/>
      <c r="C19" s="246"/>
      <c r="D19" s="247"/>
      <c r="E19" s="158"/>
      <c r="F19" s="161"/>
      <c r="G19" s="162"/>
      <c r="H19" s="161"/>
      <c r="I19" s="162"/>
      <c r="J19" s="161"/>
      <c r="K19" s="162"/>
      <c r="L19" s="161"/>
      <c r="M19" s="162"/>
      <c r="N19" s="161"/>
      <c r="O19" s="162"/>
      <c r="P19" s="161"/>
      <c r="Q19" s="162"/>
      <c r="R19" s="161"/>
      <c r="S19" s="162"/>
      <c r="T19" s="161"/>
      <c r="U19" s="162"/>
      <c r="V19" s="161"/>
      <c r="W19" s="162"/>
      <c r="X19" s="161"/>
      <c r="Y19" s="162"/>
      <c r="Z19" s="161"/>
      <c r="AA19" s="162"/>
      <c r="AB19" s="161"/>
      <c r="AC19" s="162"/>
      <c r="AD19" s="161"/>
      <c r="AE19" s="162"/>
      <c r="AF19" s="161"/>
      <c r="AG19" s="162"/>
      <c r="AH19" s="161"/>
      <c r="AI19" s="162"/>
      <c r="AJ19" s="161"/>
      <c r="AK19" s="162"/>
      <c r="AL19" s="161"/>
      <c r="AM19" s="162"/>
      <c r="AN19" s="161"/>
      <c r="AO19" s="162"/>
      <c r="AP19" s="161"/>
      <c r="AQ19" s="162"/>
      <c r="AR19" s="161"/>
      <c r="AS19" s="162"/>
      <c r="AT19" s="161"/>
      <c r="AU19" s="162"/>
      <c r="AV19" s="161"/>
      <c r="AW19" s="162"/>
      <c r="AX19" s="161"/>
      <c r="AY19" s="162"/>
      <c r="AZ19" s="161"/>
      <c r="BA19" s="162"/>
      <c r="BB19" s="161"/>
      <c r="BC19" s="162"/>
      <c r="BD19" s="161"/>
      <c r="BE19" s="162"/>
      <c r="BF19" s="161"/>
      <c r="BG19" s="162"/>
      <c r="BH19" s="161"/>
      <c r="BI19" s="162"/>
      <c r="BJ19" s="161"/>
      <c r="BK19" s="162"/>
      <c r="BL19" s="161"/>
      <c r="BM19" s="162"/>
      <c r="BN19" s="161"/>
      <c r="BO19" s="162"/>
      <c r="BP19" s="161"/>
      <c r="BQ19" s="162"/>
      <c r="BR19" s="161"/>
      <c r="BS19" s="162"/>
      <c r="BT19" s="163"/>
      <c r="BU19" s="252" t="s">
        <v>1</v>
      </c>
      <c r="BV19" s="253"/>
      <c r="BW19" s="254"/>
      <c r="BX19" s="254"/>
      <c r="BY19" s="251"/>
      <c r="BZ19" s="251"/>
      <c r="CA19" s="251"/>
      <c r="CB19" s="251"/>
      <c r="CC19" s="251"/>
      <c r="CD19" s="251"/>
      <c r="CE19" s="251"/>
      <c r="CF19" s="251"/>
      <c r="CG19" s="251"/>
      <c r="CH19" s="223" t="str">
        <f t="shared" ref="CH19" si="101">IF(DJ19&gt;0,DJ19,"")</f>
        <v/>
      </c>
      <c r="CI19" s="224"/>
      <c r="CJ19" s="224"/>
      <c r="CK19" s="224"/>
      <c r="CL19" s="225"/>
      <c r="CO19" s="53" t="e">
        <f t="shared" ref="CO19" si="102">HLOOKUP(BW19,$E$65:$BT$74,3)</f>
        <v>#N/A</v>
      </c>
      <c r="CP19" s="53" t="e">
        <f t="shared" ref="CP19" si="103">HLOOKUP(BW19,$E$65:$BT$74,5)</f>
        <v>#N/A</v>
      </c>
      <c r="CQ19" s="53" t="e">
        <f t="shared" ref="CQ19" si="104">HLOOKUP(BW19,$E$65:$BT$74,7)</f>
        <v>#N/A</v>
      </c>
      <c r="CR19" s="53" t="e">
        <f t="shared" ref="CR19" si="105">HLOOKUP(BW19,$E$65:$BT$74,9)</f>
        <v>#N/A</v>
      </c>
      <c r="CS19" s="53" t="e">
        <f t="shared" ref="CS19" si="106">HLOOKUP(BX19,$E$65:$BT$74,3)</f>
        <v>#N/A</v>
      </c>
      <c r="CT19" s="53" t="e">
        <f t="shared" ref="CT19" si="107">HLOOKUP(BX19,$E$65:$BT$74,5)</f>
        <v>#N/A</v>
      </c>
      <c r="CU19" s="53" t="e">
        <f t="shared" ref="CU19" si="108">HLOOKUP(BX19,$E$65:$BT$74,7)</f>
        <v>#N/A</v>
      </c>
      <c r="CV19" s="53" t="e">
        <f t="shared" ref="CV19" si="109">HLOOKUP(BX19,$E$65:$BT$74,9)</f>
        <v>#N/A</v>
      </c>
      <c r="CW19" s="53">
        <f t="shared" ref="CW19" si="110">COUNTIF($CO19:$CV20,CW$4)</f>
        <v>0</v>
      </c>
      <c r="CX19" s="53">
        <f t="shared" ref="CX19" si="111">COUNTIF($CO19:$CV20,CX$4)</f>
        <v>0</v>
      </c>
      <c r="CY19" s="53">
        <f t="shared" ref="CY19" si="112">COUNTIF($CO19:$CV20,CY$4)</f>
        <v>0</v>
      </c>
      <c r="CZ19" s="53">
        <f t="shared" ref="CZ19" si="113">COUNTIF($CO19:$CV20,CZ$4)</f>
        <v>0</v>
      </c>
      <c r="DA19" s="53">
        <f t="shared" ref="DA19" si="114">COUNTIF($CO19:$CV20,DA$4)</f>
        <v>0</v>
      </c>
      <c r="DB19" s="53">
        <f t="shared" ref="DB19" si="115">COUNTIF($CO19:$CV20,DB$4)</f>
        <v>0</v>
      </c>
      <c r="DC19" s="53">
        <f t="shared" ref="DC19" si="116">IF(CW19=2,DC$4,0)</f>
        <v>0</v>
      </c>
      <c r="DD19" s="53">
        <f t="shared" ref="DD19" si="117">IF(CX19=2,DD$4,0)</f>
        <v>0</v>
      </c>
      <c r="DE19" s="53">
        <f t="shared" ref="DE19" si="118">IF(CY19=2,DE$4,0)</f>
        <v>0</v>
      </c>
      <c r="DF19" s="53">
        <f t="shared" ref="DF19" si="119">IF(CZ19=2,DF$4,0)</f>
        <v>0</v>
      </c>
      <c r="DG19" s="53">
        <f t="shared" ref="DG19" si="120">IF(DA19=2,DG$4,0)</f>
        <v>0</v>
      </c>
      <c r="DH19" s="53">
        <f t="shared" ref="DH19" si="121">IF(DB19=2,DH$4,0)</f>
        <v>0</v>
      </c>
      <c r="DI19" s="52">
        <f t="shared" ref="DI19" si="122">IF(COUNTIF(CW19:DB20,2)&gt;1,1,0)</f>
        <v>0</v>
      </c>
      <c r="DJ19" s="53">
        <f t="shared" ref="DJ19" si="123">IF(AND(SUM(DC19:DH20)&gt;0,DI19=0),SUM(DC19:DH20),0)</f>
        <v>0</v>
      </c>
    </row>
    <row r="20" spans="1:114" ht="6" customHeight="1" x14ac:dyDescent="0.25">
      <c r="A20" s="245"/>
      <c r="B20" s="246"/>
      <c r="C20" s="246"/>
      <c r="D20" s="247"/>
      <c r="E20" s="158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60"/>
      <c r="AN20" s="159"/>
      <c r="AO20" s="160"/>
      <c r="AP20" s="159"/>
      <c r="AQ20" s="160"/>
      <c r="AR20" s="159"/>
      <c r="AS20" s="160"/>
      <c r="AT20" s="159"/>
      <c r="AU20" s="160"/>
      <c r="AV20" s="159"/>
      <c r="AW20" s="160"/>
      <c r="AX20" s="159"/>
      <c r="AY20" s="160"/>
      <c r="AZ20" s="159"/>
      <c r="BA20" s="160"/>
      <c r="BB20" s="159"/>
      <c r="BC20" s="160"/>
      <c r="BD20" s="159"/>
      <c r="BE20" s="160"/>
      <c r="BF20" s="159"/>
      <c r="BG20" s="160"/>
      <c r="BH20" s="159"/>
      <c r="BI20" s="160"/>
      <c r="BJ20" s="159"/>
      <c r="BK20" s="160"/>
      <c r="BL20" s="159"/>
      <c r="BM20" s="160"/>
      <c r="BN20" s="159"/>
      <c r="BO20" s="160"/>
      <c r="BP20" s="159"/>
      <c r="BQ20" s="160"/>
      <c r="BR20" s="159"/>
      <c r="BS20" s="160"/>
      <c r="BT20" s="163"/>
      <c r="BU20" s="252"/>
      <c r="BV20" s="253"/>
      <c r="BW20" s="254"/>
      <c r="BX20" s="254"/>
      <c r="BY20" s="251"/>
      <c r="BZ20" s="251"/>
      <c r="CA20" s="251"/>
      <c r="CB20" s="251"/>
      <c r="CC20" s="251"/>
      <c r="CD20" s="251"/>
      <c r="CE20" s="251"/>
      <c r="CF20" s="251"/>
      <c r="CG20" s="251"/>
      <c r="CH20" s="224"/>
      <c r="CI20" s="224"/>
      <c r="CJ20" s="224"/>
      <c r="CK20" s="224"/>
      <c r="CL20" s="225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</row>
    <row r="21" spans="1:114" ht="6" customHeight="1" x14ac:dyDescent="0.25">
      <c r="A21" s="245"/>
      <c r="B21" s="246"/>
      <c r="C21" s="246"/>
      <c r="D21" s="247"/>
      <c r="E21" s="158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161"/>
      <c r="S21" s="162"/>
      <c r="T21" s="161"/>
      <c r="U21" s="162"/>
      <c r="V21" s="161"/>
      <c r="W21" s="162"/>
      <c r="X21" s="161"/>
      <c r="Y21" s="162"/>
      <c r="Z21" s="161"/>
      <c r="AA21" s="162"/>
      <c r="AB21" s="161"/>
      <c r="AC21" s="162"/>
      <c r="AD21" s="161"/>
      <c r="AE21" s="162"/>
      <c r="AF21" s="161"/>
      <c r="AG21" s="162"/>
      <c r="AH21" s="161"/>
      <c r="AI21" s="162"/>
      <c r="AJ21" s="161"/>
      <c r="AK21" s="162"/>
      <c r="AL21" s="161"/>
      <c r="AM21" s="162"/>
      <c r="AN21" s="161"/>
      <c r="AO21" s="162"/>
      <c r="AP21" s="161"/>
      <c r="AQ21" s="162"/>
      <c r="AR21" s="161"/>
      <c r="AS21" s="162"/>
      <c r="AT21" s="161"/>
      <c r="AU21" s="162"/>
      <c r="AV21" s="161"/>
      <c r="AW21" s="162"/>
      <c r="AX21" s="161"/>
      <c r="AY21" s="162"/>
      <c r="AZ21" s="161"/>
      <c r="BA21" s="162"/>
      <c r="BB21" s="161"/>
      <c r="BC21" s="162"/>
      <c r="BD21" s="161"/>
      <c r="BE21" s="162"/>
      <c r="BF21" s="161"/>
      <c r="BG21" s="162"/>
      <c r="BH21" s="161"/>
      <c r="BI21" s="162"/>
      <c r="BJ21" s="161"/>
      <c r="BK21" s="162"/>
      <c r="BL21" s="161"/>
      <c r="BM21" s="162"/>
      <c r="BN21" s="161"/>
      <c r="BO21" s="162"/>
      <c r="BP21" s="161"/>
      <c r="BQ21" s="162"/>
      <c r="BR21" s="161"/>
      <c r="BS21" s="162"/>
      <c r="BT21" s="163"/>
      <c r="BU21" s="252" t="s">
        <v>1</v>
      </c>
      <c r="BV21" s="253"/>
      <c r="BW21" s="254"/>
      <c r="BX21" s="254"/>
      <c r="BY21" s="251"/>
      <c r="BZ21" s="251"/>
      <c r="CA21" s="251"/>
      <c r="CB21" s="251"/>
      <c r="CC21" s="251"/>
      <c r="CD21" s="251"/>
      <c r="CE21" s="251"/>
      <c r="CF21" s="251"/>
      <c r="CG21" s="251"/>
      <c r="CH21" s="223" t="str">
        <f t="shared" ref="CH21" si="124">IF(DJ21&gt;0,DJ21,"")</f>
        <v/>
      </c>
      <c r="CI21" s="224"/>
      <c r="CJ21" s="224"/>
      <c r="CK21" s="224"/>
      <c r="CL21" s="225"/>
      <c r="CO21" s="53" t="e">
        <f t="shared" ref="CO21" si="125">HLOOKUP(BW21,$E$65:$BT$74,3)</f>
        <v>#N/A</v>
      </c>
      <c r="CP21" s="53" t="e">
        <f t="shared" ref="CP21" si="126">HLOOKUP(BW21,$E$65:$BT$74,5)</f>
        <v>#N/A</v>
      </c>
      <c r="CQ21" s="53" t="e">
        <f t="shared" ref="CQ21" si="127">HLOOKUP(BW21,$E$65:$BT$74,7)</f>
        <v>#N/A</v>
      </c>
      <c r="CR21" s="53" t="e">
        <f t="shared" ref="CR21" si="128">HLOOKUP(BW21,$E$65:$BT$74,9)</f>
        <v>#N/A</v>
      </c>
      <c r="CS21" s="53" t="e">
        <f t="shared" ref="CS21" si="129">HLOOKUP(BX21,$E$65:$BT$74,3)</f>
        <v>#N/A</v>
      </c>
      <c r="CT21" s="53" t="e">
        <f t="shared" ref="CT21" si="130">HLOOKUP(BX21,$E$65:$BT$74,5)</f>
        <v>#N/A</v>
      </c>
      <c r="CU21" s="53" t="e">
        <f t="shared" ref="CU21" si="131">HLOOKUP(BX21,$E$65:$BT$74,7)</f>
        <v>#N/A</v>
      </c>
      <c r="CV21" s="53" t="e">
        <f t="shared" ref="CV21" si="132">HLOOKUP(BX21,$E$65:$BT$74,9)</f>
        <v>#N/A</v>
      </c>
      <c r="CW21" s="53">
        <f t="shared" ref="CW21" si="133">COUNTIF($CO21:$CV22,CW$4)</f>
        <v>0</v>
      </c>
      <c r="CX21" s="53">
        <f t="shared" ref="CX21" si="134">COUNTIF($CO21:$CV22,CX$4)</f>
        <v>0</v>
      </c>
      <c r="CY21" s="53">
        <f t="shared" ref="CY21" si="135">COUNTIF($CO21:$CV22,CY$4)</f>
        <v>0</v>
      </c>
      <c r="CZ21" s="53">
        <f t="shared" ref="CZ21" si="136">COUNTIF($CO21:$CV22,CZ$4)</f>
        <v>0</v>
      </c>
      <c r="DA21" s="53">
        <f t="shared" ref="DA21" si="137">COUNTIF($CO21:$CV22,DA$4)</f>
        <v>0</v>
      </c>
      <c r="DB21" s="53">
        <f t="shared" ref="DB21" si="138">COUNTIF($CO21:$CV22,DB$4)</f>
        <v>0</v>
      </c>
      <c r="DC21" s="53">
        <f t="shared" ref="DC21" si="139">IF(CW21=2,DC$4,0)</f>
        <v>0</v>
      </c>
      <c r="DD21" s="53">
        <f t="shared" ref="DD21" si="140">IF(CX21=2,DD$4,0)</f>
        <v>0</v>
      </c>
      <c r="DE21" s="53">
        <f t="shared" ref="DE21" si="141">IF(CY21=2,DE$4,0)</f>
        <v>0</v>
      </c>
      <c r="DF21" s="53">
        <f t="shared" ref="DF21" si="142">IF(CZ21=2,DF$4,0)</f>
        <v>0</v>
      </c>
      <c r="DG21" s="53">
        <f t="shared" ref="DG21" si="143">IF(DA21=2,DG$4,0)</f>
        <v>0</v>
      </c>
      <c r="DH21" s="53">
        <f t="shared" ref="DH21" si="144">IF(DB21=2,DH$4,0)</f>
        <v>0</v>
      </c>
      <c r="DI21" s="52">
        <f t="shared" ref="DI21" si="145">IF(COUNTIF(CW21:DB22,2)&gt;1,1,0)</f>
        <v>0</v>
      </c>
      <c r="DJ21" s="53">
        <f t="shared" ref="DJ21" si="146">IF(AND(SUM(DC21:DH22)&gt;0,DI21=0),SUM(DC21:DH22),0)</f>
        <v>0</v>
      </c>
    </row>
    <row r="22" spans="1:114" ht="6" customHeight="1" x14ac:dyDescent="0.25">
      <c r="A22" s="245"/>
      <c r="B22" s="246"/>
      <c r="C22" s="246"/>
      <c r="D22" s="247"/>
      <c r="E22" s="158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60"/>
      <c r="AN22" s="159"/>
      <c r="AO22" s="160"/>
      <c r="AP22" s="159"/>
      <c r="AQ22" s="160"/>
      <c r="AR22" s="159"/>
      <c r="AS22" s="160"/>
      <c r="AT22" s="159"/>
      <c r="AU22" s="160"/>
      <c r="AV22" s="159"/>
      <c r="AW22" s="160"/>
      <c r="AX22" s="159"/>
      <c r="AY22" s="160"/>
      <c r="AZ22" s="159"/>
      <c r="BA22" s="160"/>
      <c r="BB22" s="159"/>
      <c r="BC22" s="160"/>
      <c r="BD22" s="159"/>
      <c r="BE22" s="160"/>
      <c r="BF22" s="159"/>
      <c r="BG22" s="160"/>
      <c r="BH22" s="159"/>
      <c r="BI22" s="160"/>
      <c r="BJ22" s="159"/>
      <c r="BK22" s="160"/>
      <c r="BL22" s="159"/>
      <c r="BM22" s="160"/>
      <c r="BN22" s="159"/>
      <c r="BO22" s="160"/>
      <c r="BP22" s="159"/>
      <c r="BQ22" s="160"/>
      <c r="BR22" s="159"/>
      <c r="BS22" s="160"/>
      <c r="BT22" s="163"/>
      <c r="BU22" s="252"/>
      <c r="BV22" s="253"/>
      <c r="BW22" s="254"/>
      <c r="BX22" s="254"/>
      <c r="BY22" s="251"/>
      <c r="BZ22" s="251"/>
      <c r="CA22" s="251"/>
      <c r="CB22" s="251"/>
      <c r="CC22" s="251"/>
      <c r="CD22" s="251"/>
      <c r="CE22" s="251"/>
      <c r="CF22" s="251"/>
      <c r="CG22" s="251"/>
      <c r="CH22" s="224"/>
      <c r="CI22" s="224"/>
      <c r="CJ22" s="224"/>
      <c r="CK22" s="224"/>
      <c r="CL22" s="225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</row>
    <row r="23" spans="1:114" ht="6" customHeight="1" x14ac:dyDescent="0.25">
      <c r="A23" s="245"/>
      <c r="B23" s="246"/>
      <c r="C23" s="246"/>
      <c r="D23" s="247"/>
      <c r="E23" s="158"/>
      <c r="F23" s="161"/>
      <c r="G23" s="162"/>
      <c r="H23" s="161"/>
      <c r="I23" s="162"/>
      <c r="J23" s="161"/>
      <c r="K23" s="162"/>
      <c r="L23" s="161"/>
      <c r="M23" s="162"/>
      <c r="N23" s="161"/>
      <c r="O23" s="162"/>
      <c r="P23" s="161"/>
      <c r="Q23" s="162"/>
      <c r="R23" s="161"/>
      <c r="S23" s="162"/>
      <c r="T23" s="161"/>
      <c r="U23" s="162"/>
      <c r="V23" s="161"/>
      <c r="W23" s="162"/>
      <c r="X23" s="161"/>
      <c r="Y23" s="162"/>
      <c r="Z23" s="161"/>
      <c r="AA23" s="162"/>
      <c r="AB23" s="161"/>
      <c r="AC23" s="162"/>
      <c r="AD23" s="161"/>
      <c r="AE23" s="162"/>
      <c r="AF23" s="161"/>
      <c r="AG23" s="162"/>
      <c r="AH23" s="161"/>
      <c r="AI23" s="162"/>
      <c r="AJ23" s="161"/>
      <c r="AK23" s="162"/>
      <c r="AL23" s="161"/>
      <c r="AM23" s="162"/>
      <c r="AN23" s="161"/>
      <c r="AO23" s="162"/>
      <c r="AP23" s="161"/>
      <c r="AQ23" s="162"/>
      <c r="AR23" s="161"/>
      <c r="AS23" s="162"/>
      <c r="AT23" s="161"/>
      <c r="AU23" s="162"/>
      <c r="AV23" s="161"/>
      <c r="AW23" s="162"/>
      <c r="AX23" s="161"/>
      <c r="AY23" s="162"/>
      <c r="AZ23" s="161"/>
      <c r="BA23" s="162"/>
      <c r="BB23" s="161"/>
      <c r="BC23" s="162"/>
      <c r="BD23" s="161"/>
      <c r="BE23" s="162"/>
      <c r="BF23" s="161"/>
      <c r="BG23" s="162"/>
      <c r="BH23" s="161"/>
      <c r="BI23" s="162"/>
      <c r="BJ23" s="161"/>
      <c r="BK23" s="162"/>
      <c r="BL23" s="161"/>
      <c r="BM23" s="162"/>
      <c r="BN23" s="161"/>
      <c r="BO23" s="162"/>
      <c r="BP23" s="161"/>
      <c r="BQ23" s="162"/>
      <c r="BR23" s="161"/>
      <c r="BS23" s="162"/>
      <c r="BT23" s="163"/>
      <c r="BU23" s="252" t="s">
        <v>1</v>
      </c>
      <c r="BV23" s="253"/>
      <c r="BW23" s="254"/>
      <c r="BX23" s="254"/>
      <c r="BY23" s="251"/>
      <c r="BZ23" s="251"/>
      <c r="CA23" s="251"/>
      <c r="CB23" s="251"/>
      <c r="CC23" s="251"/>
      <c r="CD23" s="251"/>
      <c r="CE23" s="251"/>
      <c r="CF23" s="251"/>
      <c r="CG23" s="251"/>
      <c r="CH23" s="223" t="str">
        <f t="shared" ref="CH23" si="147">IF(DJ23&gt;0,DJ23,"")</f>
        <v/>
      </c>
      <c r="CI23" s="224"/>
      <c r="CJ23" s="224"/>
      <c r="CK23" s="224"/>
      <c r="CL23" s="225"/>
      <c r="CO23" s="53" t="e">
        <f t="shared" ref="CO23" si="148">HLOOKUP(BW23,$E$65:$BT$74,3)</f>
        <v>#N/A</v>
      </c>
      <c r="CP23" s="53" t="e">
        <f t="shared" ref="CP23" si="149">HLOOKUP(BW23,$E$65:$BT$74,5)</f>
        <v>#N/A</v>
      </c>
      <c r="CQ23" s="53" t="e">
        <f t="shared" ref="CQ23" si="150">HLOOKUP(BW23,$E$65:$BT$74,7)</f>
        <v>#N/A</v>
      </c>
      <c r="CR23" s="53" t="e">
        <f t="shared" ref="CR23" si="151">HLOOKUP(BW23,$E$65:$BT$74,9)</f>
        <v>#N/A</v>
      </c>
      <c r="CS23" s="53" t="e">
        <f t="shared" ref="CS23" si="152">HLOOKUP(BX23,$E$65:$BT$74,3)</f>
        <v>#N/A</v>
      </c>
      <c r="CT23" s="53" t="e">
        <f t="shared" ref="CT23" si="153">HLOOKUP(BX23,$E$65:$BT$74,5)</f>
        <v>#N/A</v>
      </c>
      <c r="CU23" s="53" t="e">
        <f t="shared" ref="CU23" si="154">HLOOKUP(BX23,$E$65:$BT$74,7)</f>
        <v>#N/A</v>
      </c>
      <c r="CV23" s="53" t="e">
        <f t="shared" ref="CV23" si="155">HLOOKUP(BX23,$E$65:$BT$74,9)</f>
        <v>#N/A</v>
      </c>
      <c r="CW23" s="53">
        <f t="shared" ref="CW23" si="156">COUNTIF($CO23:$CV24,CW$4)</f>
        <v>0</v>
      </c>
      <c r="CX23" s="53">
        <f t="shared" ref="CX23" si="157">COUNTIF($CO23:$CV24,CX$4)</f>
        <v>0</v>
      </c>
      <c r="CY23" s="53">
        <f t="shared" ref="CY23" si="158">COUNTIF($CO23:$CV24,CY$4)</f>
        <v>0</v>
      </c>
      <c r="CZ23" s="53">
        <f t="shared" ref="CZ23" si="159">COUNTIF($CO23:$CV24,CZ$4)</f>
        <v>0</v>
      </c>
      <c r="DA23" s="53">
        <f t="shared" ref="DA23" si="160">COUNTIF($CO23:$CV24,DA$4)</f>
        <v>0</v>
      </c>
      <c r="DB23" s="53">
        <f t="shared" ref="DB23" si="161">COUNTIF($CO23:$CV24,DB$4)</f>
        <v>0</v>
      </c>
      <c r="DC23" s="53">
        <f t="shared" ref="DC23" si="162">IF(CW23=2,DC$4,0)</f>
        <v>0</v>
      </c>
      <c r="DD23" s="53">
        <f t="shared" ref="DD23" si="163">IF(CX23=2,DD$4,0)</f>
        <v>0</v>
      </c>
      <c r="DE23" s="53">
        <f t="shared" ref="DE23" si="164">IF(CY23=2,DE$4,0)</f>
        <v>0</v>
      </c>
      <c r="DF23" s="53">
        <f t="shared" ref="DF23" si="165">IF(CZ23=2,DF$4,0)</f>
        <v>0</v>
      </c>
      <c r="DG23" s="53">
        <f t="shared" ref="DG23" si="166">IF(DA23=2,DG$4,0)</f>
        <v>0</v>
      </c>
      <c r="DH23" s="53">
        <f t="shared" ref="DH23" si="167">IF(DB23=2,DH$4,0)</f>
        <v>0</v>
      </c>
      <c r="DI23" s="52">
        <f t="shared" ref="DI23" si="168">IF(COUNTIF(CW23:DB24,2)&gt;1,1,0)</f>
        <v>0</v>
      </c>
      <c r="DJ23" s="53">
        <f t="shared" ref="DJ23" si="169">IF(AND(SUM(DC23:DH24)&gt;0,DI23=0),SUM(DC23:DH24),0)</f>
        <v>0</v>
      </c>
    </row>
    <row r="24" spans="1:114" ht="6" customHeight="1" x14ac:dyDescent="0.25">
      <c r="A24" s="245"/>
      <c r="B24" s="246"/>
      <c r="C24" s="246"/>
      <c r="D24" s="247"/>
      <c r="E24" s="158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60"/>
      <c r="AN24" s="159"/>
      <c r="AO24" s="160"/>
      <c r="AP24" s="159"/>
      <c r="AQ24" s="160"/>
      <c r="AR24" s="159"/>
      <c r="AS24" s="160"/>
      <c r="AT24" s="159"/>
      <c r="AU24" s="160"/>
      <c r="AV24" s="159"/>
      <c r="AW24" s="160"/>
      <c r="AX24" s="159"/>
      <c r="AY24" s="160"/>
      <c r="AZ24" s="159"/>
      <c r="BA24" s="160"/>
      <c r="BB24" s="159"/>
      <c r="BC24" s="160"/>
      <c r="BD24" s="159"/>
      <c r="BE24" s="160"/>
      <c r="BF24" s="159"/>
      <c r="BG24" s="160"/>
      <c r="BH24" s="159"/>
      <c r="BI24" s="160"/>
      <c r="BJ24" s="159"/>
      <c r="BK24" s="160"/>
      <c r="BL24" s="159"/>
      <c r="BM24" s="160"/>
      <c r="BN24" s="159"/>
      <c r="BO24" s="160"/>
      <c r="BP24" s="159"/>
      <c r="BQ24" s="160"/>
      <c r="BR24" s="159"/>
      <c r="BS24" s="160"/>
      <c r="BT24" s="163"/>
      <c r="BU24" s="252"/>
      <c r="BV24" s="253"/>
      <c r="BW24" s="254"/>
      <c r="BX24" s="254"/>
      <c r="BY24" s="251"/>
      <c r="BZ24" s="251"/>
      <c r="CA24" s="251"/>
      <c r="CB24" s="251"/>
      <c r="CC24" s="251"/>
      <c r="CD24" s="251"/>
      <c r="CE24" s="251"/>
      <c r="CF24" s="251"/>
      <c r="CG24" s="251"/>
      <c r="CH24" s="224"/>
      <c r="CI24" s="224"/>
      <c r="CJ24" s="224"/>
      <c r="CK24" s="224"/>
      <c r="CL24" s="225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</row>
    <row r="25" spans="1:114" ht="6" customHeight="1" x14ac:dyDescent="0.25">
      <c r="A25" s="245"/>
      <c r="B25" s="246"/>
      <c r="C25" s="246"/>
      <c r="D25" s="247"/>
      <c r="E25" s="158"/>
      <c r="F25" s="161"/>
      <c r="G25" s="162"/>
      <c r="H25" s="161"/>
      <c r="I25" s="162"/>
      <c r="J25" s="161"/>
      <c r="K25" s="162"/>
      <c r="L25" s="161"/>
      <c r="M25" s="162"/>
      <c r="N25" s="161"/>
      <c r="O25" s="162"/>
      <c r="P25" s="161"/>
      <c r="Q25" s="162"/>
      <c r="R25" s="161"/>
      <c r="S25" s="162"/>
      <c r="T25" s="161"/>
      <c r="U25" s="162"/>
      <c r="V25" s="161"/>
      <c r="W25" s="162"/>
      <c r="X25" s="161"/>
      <c r="Y25" s="162"/>
      <c r="Z25" s="161"/>
      <c r="AA25" s="162"/>
      <c r="AB25" s="161"/>
      <c r="AC25" s="162"/>
      <c r="AD25" s="161"/>
      <c r="AE25" s="162"/>
      <c r="AF25" s="161"/>
      <c r="AG25" s="162"/>
      <c r="AH25" s="161"/>
      <c r="AI25" s="162"/>
      <c r="AJ25" s="161"/>
      <c r="AK25" s="162"/>
      <c r="AL25" s="161"/>
      <c r="AM25" s="162"/>
      <c r="AN25" s="161"/>
      <c r="AO25" s="162"/>
      <c r="AP25" s="161"/>
      <c r="AQ25" s="162"/>
      <c r="AR25" s="161"/>
      <c r="AS25" s="162"/>
      <c r="AT25" s="161"/>
      <c r="AU25" s="162"/>
      <c r="AV25" s="161"/>
      <c r="AW25" s="162"/>
      <c r="AX25" s="161"/>
      <c r="AY25" s="162"/>
      <c r="AZ25" s="161"/>
      <c r="BA25" s="162"/>
      <c r="BB25" s="161"/>
      <c r="BC25" s="162"/>
      <c r="BD25" s="161"/>
      <c r="BE25" s="162"/>
      <c r="BF25" s="161"/>
      <c r="BG25" s="162"/>
      <c r="BH25" s="161"/>
      <c r="BI25" s="162"/>
      <c r="BJ25" s="161"/>
      <c r="BK25" s="162"/>
      <c r="BL25" s="161"/>
      <c r="BM25" s="162"/>
      <c r="BN25" s="161"/>
      <c r="BO25" s="162"/>
      <c r="BP25" s="161"/>
      <c r="BQ25" s="162"/>
      <c r="BR25" s="161"/>
      <c r="BS25" s="162"/>
      <c r="BT25" s="163"/>
      <c r="BU25" s="252" t="s">
        <v>1</v>
      </c>
      <c r="BV25" s="253"/>
      <c r="BW25" s="254"/>
      <c r="BX25" s="254"/>
      <c r="BY25" s="251"/>
      <c r="BZ25" s="251"/>
      <c r="CA25" s="251"/>
      <c r="CB25" s="251"/>
      <c r="CC25" s="251"/>
      <c r="CD25" s="251"/>
      <c r="CE25" s="251"/>
      <c r="CF25" s="251"/>
      <c r="CG25" s="251"/>
      <c r="CH25" s="223" t="str">
        <f t="shared" ref="CH25" si="170">IF(DJ25&gt;0,DJ25,"")</f>
        <v/>
      </c>
      <c r="CI25" s="224"/>
      <c r="CJ25" s="224"/>
      <c r="CK25" s="224"/>
      <c r="CL25" s="225"/>
      <c r="CO25" s="53" t="e">
        <f t="shared" ref="CO25" si="171">HLOOKUP(BW25,$E$65:$BT$74,3)</f>
        <v>#N/A</v>
      </c>
      <c r="CP25" s="53" t="e">
        <f t="shared" ref="CP25" si="172">HLOOKUP(BW25,$E$65:$BT$74,5)</f>
        <v>#N/A</v>
      </c>
      <c r="CQ25" s="53" t="e">
        <f t="shared" ref="CQ25" si="173">HLOOKUP(BW25,$E$65:$BT$74,7)</f>
        <v>#N/A</v>
      </c>
      <c r="CR25" s="53" t="e">
        <f t="shared" ref="CR25" si="174">HLOOKUP(BW25,$E$65:$BT$74,9)</f>
        <v>#N/A</v>
      </c>
      <c r="CS25" s="53" t="e">
        <f t="shared" ref="CS25" si="175">HLOOKUP(BX25,$E$65:$BT$74,3)</f>
        <v>#N/A</v>
      </c>
      <c r="CT25" s="53" t="e">
        <f t="shared" ref="CT25" si="176">HLOOKUP(BX25,$E$65:$BT$74,5)</f>
        <v>#N/A</v>
      </c>
      <c r="CU25" s="53" t="e">
        <f t="shared" ref="CU25" si="177">HLOOKUP(BX25,$E$65:$BT$74,7)</f>
        <v>#N/A</v>
      </c>
      <c r="CV25" s="53" t="e">
        <f t="shared" ref="CV25" si="178">HLOOKUP(BX25,$E$65:$BT$74,9)</f>
        <v>#N/A</v>
      </c>
      <c r="CW25" s="53">
        <f t="shared" ref="CW25" si="179">COUNTIF($CO25:$CV26,CW$4)</f>
        <v>0</v>
      </c>
      <c r="CX25" s="53">
        <f t="shared" ref="CX25" si="180">COUNTIF($CO25:$CV26,CX$4)</f>
        <v>0</v>
      </c>
      <c r="CY25" s="53">
        <f t="shared" ref="CY25" si="181">COUNTIF($CO25:$CV26,CY$4)</f>
        <v>0</v>
      </c>
      <c r="CZ25" s="53">
        <f t="shared" ref="CZ25" si="182">COUNTIF($CO25:$CV26,CZ$4)</f>
        <v>0</v>
      </c>
      <c r="DA25" s="53">
        <f t="shared" ref="DA25" si="183">COUNTIF($CO25:$CV26,DA$4)</f>
        <v>0</v>
      </c>
      <c r="DB25" s="53">
        <f t="shared" ref="DB25" si="184">COUNTIF($CO25:$CV26,DB$4)</f>
        <v>0</v>
      </c>
      <c r="DC25" s="53">
        <f t="shared" ref="DC25" si="185">IF(CW25=2,DC$4,0)</f>
        <v>0</v>
      </c>
      <c r="DD25" s="53">
        <f t="shared" ref="DD25" si="186">IF(CX25=2,DD$4,0)</f>
        <v>0</v>
      </c>
      <c r="DE25" s="53">
        <f t="shared" ref="DE25" si="187">IF(CY25=2,DE$4,0)</f>
        <v>0</v>
      </c>
      <c r="DF25" s="53">
        <f t="shared" ref="DF25" si="188">IF(CZ25=2,DF$4,0)</f>
        <v>0</v>
      </c>
      <c r="DG25" s="53">
        <f t="shared" ref="DG25" si="189">IF(DA25=2,DG$4,0)</f>
        <v>0</v>
      </c>
      <c r="DH25" s="53">
        <f t="shared" ref="DH25" si="190">IF(DB25=2,DH$4,0)</f>
        <v>0</v>
      </c>
      <c r="DI25" s="52">
        <f t="shared" ref="DI25" si="191">IF(COUNTIF(CW25:DB26,2)&gt;1,1,0)</f>
        <v>0</v>
      </c>
      <c r="DJ25" s="53">
        <f t="shared" ref="DJ25" si="192">IF(AND(SUM(DC25:DH26)&gt;0,DI25=0),SUM(DC25:DH26),0)</f>
        <v>0</v>
      </c>
    </row>
    <row r="26" spans="1:114" ht="6" customHeight="1" x14ac:dyDescent="0.25">
      <c r="A26" s="245"/>
      <c r="B26" s="246"/>
      <c r="C26" s="246"/>
      <c r="D26" s="247"/>
      <c r="E26" s="158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60"/>
      <c r="AN26" s="159"/>
      <c r="AO26" s="160"/>
      <c r="AP26" s="159"/>
      <c r="AQ26" s="160"/>
      <c r="AR26" s="159"/>
      <c r="AS26" s="160"/>
      <c r="AT26" s="159"/>
      <c r="AU26" s="160"/>
      <c r="AV26" s="159"/>
      <c r="AW26" s="160"/>
      <c r="AX26" s="159"/>
      <c r="AY26" s="160"/>
      <c r="AZ26" s="159"/>
      <c r="BA26" s="160"/>
      <c r="BB26" s="159"/>
      <c r="BC26" s="160"/>
      <c r="BD26" s="159"/>
      <c r="BE26" s="160"/>
      <c r="BF26" s="159"/>
      <c r="BG26" s="160"/>
      <c r="BH26" s="159"/>
      <c r="BI26" s="160"/>
      <c r="BJ26" s="159"/>
      <c r="BK26" s="160"/>
      <c r="BL26" s="159"/>
      <c r="BM26" s="160"/>
      <c r="BN26" s="159"/>
      <c r="BO26" s="160"/>
      <c r="BP26" s="159"/>
      <c r="BQ26" s="160"/>
      <c r="BR26" s="159"/>
      <c r="BS26" s="160"/>
      <c r="BT26" s="163"/>
      <c r="BU26" s="252"/>
      <c r="BV26" s="253"/>
      <c r="BW26" s="254"/>
      <c r="BX26" s="254"/>
      <c r="BY26" s="251"/>
      <c r="BZ26" s="251"/>
      <c r="CA26" s="251"/>
      <c r="CB26" s="251"/>
      <c r="CC26" s="251"/>
      <c r="CD26" s="251"/>
      <c r="CE26" s="251"/>
      <c r="CF26" s="251"/>
      <c r="CG26" s="251"/>
      <c r="CH26" s="224"/>
      <c r="CI26" s="224"/>
      <c r="CJ26" s="224"/>
      <c r="CK26" s="224"/>
      <c r="CL26" s="225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</row>
    <row r="27" spans="1:114" ht="6" customHeight="1" x14ac:dyDescent="0.25">
      <c r="A27" s="245"/>
      <c r="B27" s="246"/>
      <c r="C27" s="246"/>
      <c r="D27" s="247"/>
      <c r="E27" s="158"/>
      <c r="F27" s="161"/>
      <c r="G27" s="162"/>
      <c r="H27" s="161"/>
      <c r="I27" s="162"/>
      <c r="J27" s="161"/>
      <c r="K27" s="162"/>
      <c r="L27" s="161"/>
      <c r="M27" s="162"/>
      <c r="N27" s="161"/>
      <c r="O27" s="162"/>
      <c r="P27" s="161"/>
      <c r="Q27" s="162"/>
      <c r="R27" s="161"/>
      <c r="S27" s="162"/>
      <c r="T27" s="161"/>
      <c r="U27" s="162"/>
      <c r="V27" s="161"/>
      <c r="W27" s="162"/>
      <c r="X27" s="161"/>
      <c r="Y27" s="162"/>
      <c r="Z27" s="161"/>
      <c r="AA27" s="162"/>
      <c r="AB27" s="161"/>
      <c r="AC27" s="162"/>
      <c r="AD27" s="161"/>
      <c r="AE27" s="162"/>
      <c r="AF27" s="161"/>
      <c r="AG27" s="162"/>
      <c r="AH27" s="161"/>
      <c r="AI27" s="162"/>
      <c r="AJ27" s="161"/>
      <c r="AK27" s="162"/>
      <c r="AL27" s="161"/>
      <c r="AM27" s="162"/>
      <c r="AN27" s="161"/>
      <c r="AO27" s="162"/>
      <c r="AP27" s="161"/>
      <c r="AQ27" s="162"/>
      <c r="AR27" s="161"/>
      <c r="AS27" s="162"/>
      <c r="AT27" s="161"/>
      <c r="AU27" s="162"/>
      <c r="AV27" s="161"/>
      <c r="AW27" s="162"/>
      <c r="AX27" s="161"/>
      <c r="AY27" s="162"/>
      <c r="AZ27" s="161"/>
      <c r="BA27" s="162"/>
      <c r="BB27" s="161"/>
      <c r="BC27" s="162"/>
      <c r="BD27" s="161"/>
      <c r="BE27" s="162"/>
      <c r="BF27" s="161"/>
      <c r="BG27" s="162"/>
      <c r="BH27" s="161"/>
      <c r="BI27" s="162"/>
      <c r="BJ27" s="161"/>
      <c r="BK27" s="162"/>
      <c r="BL27" s="161"/>
      <c r="BM27" s="162"/>
      <c r="BN27" s="161"/>
      <c r="BO27" s="162"/>
      <c r="BP27" s="161"/>
      <c r="BQ27" s="162"/>
      <c r="BR27" s="161"/>
      <c r="BS27" s="162"/>
      <c r="BT27" s="163"/>
      <c r="BU27" s="252" t="s">
        <v>1</v>
      </c>
      <c r="BV27" s="253"/>
      <c r="BW27" s="254"/>
      <c r="BX27" s="254"/>
      <c r="BY27" s="251"/>
      <c r="BZ27" s="251"/>
      <c r="CA27" s="251"/>
      <c r="CB27" s="251"/>
      <c r="CC27" s="251"/>
      <c r="CD27" s="251"/>
      <c r="CE27" s="251"/>
      <c r="CF27" s="251"/>
      <c r="CG27" s="251"/>
      <c r="CH27" s="223" t="str">
        <f t="shared" ref="CH27" si="193">IF(DJ27&gt;0,DJ27,"")</f>
        <v/>
      </c>
      <c r="CI27" s="224"/>
      <c r="CJ27" s="224"/>
      <c r="CK27" s="224"/>
      <c r="CL27" s="225"/>
      <c r="CO27" s="53" t="e">
        <f t="shared" ref="CO27" si="194">HLOOKUP(BW27,$E$65:$BT$74,3)</f>
        <v>#N/A</v>
      </c>
      <c r="CP27" s="53" t="e">
        <f t="shared" ref="CP27" si="195">HLOOKUP(BW27,$E$65:$BT$74,5)</f>
        <v>#N/A</v>
      </c>
      <c r="CQ27" s="53" t="e">
        <f t="shared" ref="CQ27" si="196">HLOOKUP(BW27,$E$65:$BT$74,7)</f>
        <v>#N/A</v>
      </c>
      <c r="CR27" s="53" t="e">
        <f t="shared" ref="CR27" si="197">HLOOKUP(BW27,$E$65:$BT$74,9)</f>
        <v>#N/A</v>
      </c>
      <c r="CS27" s="53" t="e">
        <f t="shared" ref="CS27" si="198">HLOOKUP(BX27,$E$65:$BT$74,3)</f>
        <v>#N/A</v>
      </c>
      <c r="CT27" s="53" t="e">
        <f t="shared" ref="CT27" si="199">HLOOKUP(BX27,$E$65:$BT$74,5)</f>
        <v>#N/A</v>
      </c>
      <c r="CU27" s="53" t="e">
        <f t="shared" ref="CU27" si="200">HLOOKUP(BX27,$E$65:$BT$74,7)</f>
        <v>#N/A</v>
      </c>
      <c r="CV27" s="53" t="e">
        <f t="shared" ref="CV27" si="201">HLOOKUP(BX27,$E$65:$BT$74,9)</f>
        <v>#N/A</v>
      </c>
      <c r="CW27" s="53">
        <f t="shared" ref="CW27" si="202">COUNTIF($CO27:$CV28,CW$4)</f>
        <v>0</v>
      </c>
      <c r="CX27" s="53">
        <f t="shared" ref="CX27" si="203">COUNTIF($CO27:$CV28,CX$4)</f>
        <v>0</v>
      </c>
      <c r="CY27" s="53">
        <f t="shared" ref="CY27" si="204">COUNTIF($CO27:$CV28,CY$4)</f>
        <v>0</v>
      </c>
      <c r="CZ27" s="53">
        <f t="shared" ref="CZ27" si="205">COUNTIF($CO27:$CV28,CZ$4)</f>
        <v>0</v>
      </c>
      <c r="DA27" s="53">
        <f t="shared" ref="DA27" si="206">COUNTIF($CO27:$CV28,DA$4)</f>
        <v>0</v>
      </c>
      <c r="DB27" s="53">
        <f t="shared" ref="DB27" si="207">COUNTIF($CO27:$CV28,DB$4)</f>
        <v>0</v>
      </c>
      <c r="DC27" s="53">
        <f t="shared" ref="DC27" si="208">IF(CW27=2,DC$4,0)</f>
        <v>0</v>
      </c>
      <c r="DD27" s="53">
        <f t="shared" ref="DD27" si="209">IF(CX27=2,DD$4,0)</f>
        <v>0</v>
      </c>
      <c r="DE27" s="53">
        <f t="shared" ref="DE27" si="210">IF(CY27=2,DE$4,0)</f>
        <v>0</v>
      </c>
      <c r="DF27" s="53">
        <f t="shared" ref="DF27" si="211">IF(CZ27=2,DF$4,0)</f>
        <v>0</v>
      </c>
      <c r="DG27" s="53">
        <f t="shared" ref="DG27" si="212">IF(DA27=2,DG$4,0)</f>
        <v>0</v>
      </c>
      <c r="DH27" s="53">
        <f t="shared" ref="DH27" si="213">IF(DB27=2,DH$4,0)</f>
        <v>0</v>
      </c>
      <c r="DI27" s="52">
        <f t="shared" ref="DI27" si="214">IF(COUNTIF(CW27:DB28,2)&gt;1,1,0)</f>
        <v>0</v>
      </c>
      <c r="DJ27" s="53">
        <f t="shared" ref="DJ27" si="215">IF(AND(SUM(DC27:DH28)&gt;0,DI27=0),SUM(DC27:DH28),0)</f>
        <v>0</v>
      </c>
    </row>
    <row r="28" spans="1:114" ht="6" customHeight="1" x14ac:dyDescent="0.25">
      <c r="A28" s="245"/>
      <c r="B28" s="246"/>
      <c r="C28" s="246"/>
      <c r="D28" s="247"/>
      <c r="E28" s="158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60"/>
      <c r="AN28" s="159"/>
      <c r="AO28" s="160"/>
      <c r="AP28" s="159"/>
      <c r="AQ28" s="160"/>
      <c r="AR28" s="159"/>
      <c r="AS28" s="160"/>
      <c r="AT28" s="159"/>
      <c r="AU28" s="160"/>
      <c r="AV28" s="159"/>
      <c r="AW28" s="160"/>
      <c r="AX28" s="159"/>
      <c r="AY28" s="160"/>
      <c r="AZ28" s="159"/>
      <c r="BA28" s="160"/>
      <c r="BB28" s="159"/>
      <c r="BC28" s="160"/>
      <c r="BD28" s="159"/>
      <c r="BE28" s="160"/>
      <c r="BF28" s="159"/>
      <c r="BG28" s="160"/>
      <c r="BH28" s="159"/>
      <c r="BI28" s="160"/>
      <c r="BJ28" s="159"/>
      <c r="BK28" s="160"/>
      <c r="BL28" s="159"/>
      <c r="BM28" s="160"/>
      <c r="BN28" s="159"/>
      <c r="BO28" s="160"/>
      <c r="BP28" s="159"/>
      <c r="BQ28" s="160"/>
      <c r="BR28" s="159"/>
      <c r="BS28" s="160"/>
      <c r="BT28" s="163"/>
      <c r="BU28" s="252"/>
      <c r="BV28" s="253"/>
      <c r="BW28" s="254"/>
      <c r="BX28" s="254"/>
      <c r="BY28" s="251"/>
      <c r="BZ28" s="251"/>
      <c r="CA28" s="251"/>
      <c r="CB28" s="251"/>
      <c r="CC28" s="251"/>
      <c r="CD28" s="251"/>
      <c r="CE28" s="251"/>
      <c r="CF28" s="251"/>
      <c r="CG28" s="251"/>
      <c r="CH28" s="224"/>
      <c r="CI28" s="224"/>
      <c r="CJ28" s="224"/>
      <c r="CK28" s="224"/>
      <c r="CL28" s="225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</row>
    <row r="29" spans="1:114" ht="6" customHeight="1" x14ac:dyDescent="0.25">
      <c r="A29" s="245"/>
      <c r="B29" s="246"/>
      <c r="C29" s="246"/>
      <c r="D29" s="247"/>
      <c r="E29" s="158"/>
      <c r="F29" s="161"/>
      <c r="G29" s="162"/>
      <c r="H29" s="161"/>
      <c r="I29" s="162"/>
      <c r="J29" s="161"/>
      <c r="K29" s="162"/>
      <c r="L29" s="161"/>
      <c r="M29" s="162"/>
      <c r="N29" s="161"/>
      <c r="O29" s="162"/>
      <c r="P29" s="161"/>
      <c r="Q29" s="162"/>
      <c r="R29" s="161"/>
      <c r="S29" s="162"/>
      <c r="T29" s="161"/>
      <c r="U29" s="162"/>
      <c r="V29" s="161"/>
      <c r="W29" s="162"/>
      <c r="X29" s="161"/>
      <c r="Y29" s="162"/>
      <c r="Z29" s="161"/>
      <c r="AA29" s="162"/>
      <c r="AB29" s="161"/>
      <c r="AC29" s="162"/>
      <c r="AD29" s="161"/>
      <c r="AE29" s="162"/>
      <c r="AF29" s="161"/>
      <c r="AG29" s="162"/>
      <c r="AH29" s="161"/>
      <c r="AI29" s="162"/>
      <c r="AJ29" s="161"/>
      <c r="AK29" s="162"/>
      <c r="AL29" s="161"/>
      <c r="AM29" s="162"/>
      <c r="AN29" s="161"/>
      <c r="AO29" s="162"/>
      <c r="AP29" s="161"/>
      <c r="AQ29" s="162"/>
      <c r="AR29" s="161"/>
      <c r="AS29" s="162"/>
      <c r="AT29" s="161"/>
      <c r="AU29" s="162"/>
      <c r="AV29" s="161"/>
      <c r="AW29" s="162"/>
      <c r="AX29" s="161"/>
      <c r="AY29" s="162"/>
      <c r="AZ29" s="161"/>
      <c r="BA29" s="162"/>
      <c r="BB29" s="161"/>
      <c r="BC29" s="162"/>
      <c r="BD29" s="161"/>
      <c r="BE29" s="162"/>
      <c r="BF29" s="161"/>
      <c r="BG29" s="162"/>
      <c r="BH29" s="161"/>
      <c r="BI29" s="162"/>
      <c r="BJ29" s="161"/>
      <c r="BK29" s="162"/>
      <c r="BL29" s="161"/>
      <c r="BM29" s="162"/>
      <c r="BN29" s="161"/>
      <c r="BO29" s="162"/>
      <c r="BP29" s="161"/>
      <c r="BQ29" s="162"/>
      <c r="BR29" s="161"/>
      <c r="BS29" s="162"/>
      <c r="BT29" s="163"/>
      <c r="BU29" s="252" t="s">
        <v>1</v>
      </c>
      <c r="BV29" s="253"/>
      <c r="BW29" s="254"/>
      <c r="BX29" s="254"/>
      <c r="BY29" s="251"/>
      <c r="BZ29" s="251"/>
      <c r="CA29" s="251"/>
      <c r="CB29" s="251"/>
      <c r="CC29" s="251"/>
      <c r="CD29" s="251"/>
      <c r="CE29" s="251"/>
      <c r="CF29" s="251"/>
      <c r="CG29" s="251"/>
      <c r="CH29" s="223" t="str">
        <f t="shared" ref="CH29" si="216">IF(DJ29&gt;0,DJ29,"")</f>
        <v/>
      </c>
      <c r="CI29" s="224"/>
      <c r="CJ29" s="224"/>
      <c r="CK29" s="224"/>
      <c r="CL29" s="225"/>
      <c r="CO29" s="53" t="e">
        <f t="shared" ref="CO29" si="217">HLOOKUP(BW29,$E$65:$BT$74,3)</f>
        <v>#N/A</v>
      </c>
      <c r="CP29" s="53" t="e">
        <f t="shared" ref="CP29" si="218">HLOOKUP(BW29,$E$65:$BT$74,5)</f>
        <v>#N/A</v>
      </c>
      <c r="CQ29" s="53" t="e">
        <f t="shared" ref="CQ29" si="219">HLOOKUP(BW29,$E$65:$BT$74,7)</f>
        <v>#N/A</v>
      </c>
      <c r="CR29" s="53" t="e">
        <f t="shared" ref="CR29" si="220">HLOOKUP(BW29,$E$65:$BT$74,9)</f>
        <v>#N/A</v>
      </c>
      <c r="CS29" s="53" t="e">
        <f t="shared" ref="CS29" si="221">HLOOKUP(BX29,$E$65:$BT$74,3)</f>
        <v>#N/A</v>
      </c>
      <c r="CT29" s="53" t="e">
        <f t="shared" ref="CT29" si="222">HLOOKUP(BX29,$E$65:$BT$74,5)</f>
        <v>#N/A</v>
      </c>
      <c r="CU29" s="53" t="e">
        <f t="shared" ref="CU29" si="223">HLOOKUP(BX29,$E$65:$BT$74,7)</f>
        <v>#N/A</v>
      </c>
      <c r="CV29" s="53" t="e">
        <f t="shared" ref="CV29" si="224">HLOOKUP(BX29,$E$65:$BT$74,9)</f>
        <v>#N/A</v>
      </c>
      <c r="CW29" s="53">
        <f t="shared" ref="CW29" si="225">COUNTIF($CO29:$CV30,CW$4)</f>
        <v>0</v>
      </c>
      <c r="CX29" s="53">
        <f t="shared" ref="CX29" si="226">COUNTIF($CO29:$CV30,CX$4)</f>
        <v>0</v>
      </c>
      <c r="CY29" s="53">
        <f t="shared" ref="CY29" si="227">COUNTIF($CO29:$CV30,CY$4)</f>
        <v>0</v>
      </c>
      <c r="CZ29" s="53">
        <f t="shared" ref="CZ29" si="228">COUNTIF($CO29:$CV30,CZ$4)</f>
        <v>0</v>
      </c>
      <c r="DA29" s="53">
        <f t="shared" ref="DA29" si="229">COUNTIF($CO29:$CV30,DA$4)</f>
        <v>0</v>
      </c>
      <c r="DB29" s="53">
        <f t="shared" ref="DB29" si="230">COUNTIF($CO29:$CV30,DB$4)</f>
        <v>0</v>
      </c>
      <c r="DC29" s="53">
        <f t="shared" ref="DC29" si="231">IF(CW29=2,DC$4,0)</f>
        <v>0</v>
      </c>
      <c r="DD29" s="53">
        <f t="shared" ref="DD29" si="232">IF(CX29=2,DD$4,0)</f>
        <v>0</v>
      </c>
      <c r="DE29" s="53">
        <f t="shared" ref="DE29" si="233">IF(CY29=2,DE$4,0)</f>
        <v>0</v>
      </c>
      <c r="DF29" s="53">
        <f t="shared" ref="DF29" si="234">IF(CZ29=2,DF$4,0)</f>
        <v>0</v>
      </c>
      <c r="DG29" s="53">
        <f t="shared" ref="DG29" si="235">IF(DA29=2,DG$4,0)</f>
        <v>0</v>
      </c>
      <c r="DH29" s="53">
        <f t="shared" ref="DH29" si="236">IF(DB29=2,DH$4,0)</f>
        <v>0</v>
      </c>
      <c r="DI29" s="52">
        <f t="shared" ref="DI29" si="237">IF(COUNTIF(CW29:DB30,2)&gt;1,1,0)</f>
        <v>0</v>
      </c>
      <c r="DJ29" s="53">
        <f t="shared" ref="DJ29" si="238">IF(AND(SUM(DC29:DH30)&gt;0,DI29=0),SUM(DC29:DH30),0)</f>
        <v>0</v>
      </c>
    </row>
    <row r="30" spans="1:114" ht="6" customHeight="1" x14ac:dyDescent="0.25">
      <c r="A30" s="245"/>
      <c r="B30" s="246"/>
      <c r="C30" s="246"/>
      <c r="D30" s="247"/>
      <c r="E30" s="158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60"/>
      <c r="AN30" s="159"/>
      <c r="AO30" s="160"/>
      <c r="AP30" s="159"/>
      <c r="AQ30" s="160"/>
      <c r="AR30" s="159"/>
      <c r="AS30" s="160"/>
      <c r="AT30" s="159"/>
      <c r="AU30" s="160"/>
      <c r="AV30" s="159"/>
      <c r="AW30" s="160"/>
      <c r="AX30" s="159"/>
      <c r="AY30" s="160"/>
      <c r="AZ30" s="159"/>
      <c r="BA30" s="160"/>
      <c r="BB30" s="159"/>
      <c r="BC30" s="160"/>
      <c r="BD30" s="159"/>
      <c r="BE30" s="160"/>
      <c r="BF30" s="159"/>
      <c r="BG30" s="160"/>
      <c r="BH30" s="159"/>
      <c r="BI30" s="160"/>
      <c r="BJ30" s="159"/>
      <c r="BK30" s="160"/>
      <c r="BL30" s="159"/>
      <c r="BM30" s="160"/>
      <c r="BN30" s="159"/>
      <c r="BO30" s="160"/>
      <c r="BP30" s="159"/>
      <c r="BQ30" s="160"/>
      <c r="BR30" s="159"/>
      <c r="BS30" s="160"/>
      <c r="BT30" s="163"/>
      <c r="BU30" s="252"/>
      <c r="BV30" s="253"/>
      <c r="BW30" s="254"/>
      <c r="BX30" s="254"/>
      <c r="BY30" s="251"/>
      <c r="BZ30" s="251"/>
      <c r="CA30" s="251"/>
      <c r="CB30" s="251"/>
      <c r="CC30" s="251"/>
      <c r="CD30" s="251"/>
      <c r="CE30" s="251"/>
      <c r="CF30" s="251"/>
      <c r="CG30" s="251"/>
      <c r="CH30" s="224"/>
      <c r="CI30" s="224"/>
      <c r="CJ30" s="224"/>
      <c r="CK30" s="224"/>
      <c r="CL30" s="225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</row>
    <row r="31" spans="1:114" ht="6" customHeight="1" x14ac:dyDescent="0.25">
      <c r="A31" s="245"/>
      <c r="B31" s="246"/>
      <c r="C31" s="246"/>
      <c r="D31" s="247"/>
      <c r="E31" s="158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1"/>
      <c r="S31" s="162"/>
      <c r="T31" s="161"/>
      <c r="U31" s="162"/>
      <c r="V31" s="161"/>
      <c r="W31" s="162"/>
      <c r="X31" s="161"/>
      <c r="Y31" s="162"/>
      <c r="Z31" s="161"/>
      <c r="AA31" s="162"/>
      <c r="AB31" s="161"/>
      <c r="AC31" s="162"/>
      <c r="AD31" s="161"/>
      <c r="AE31" s="162"/>
      <c r="AF31" s="161"/>
      <c r="AG31" s="162"/>
      <c r="AH31" s="161"/>
      <c r="AI31" s="162"/>
      <c r="AJ31" s="161"/>
      <c r="AK31" s="162"/>
      <c r="AL31" s="161"/>
      <c r="AM31" s="162"/>
      <c r="AN31" s="161"/>
      <c r="AO31" s="162"/>
      <c r="AP31" s="161"/>
      <c r="AQ31" s="162"/>
      <c r="AR31" s="161"/>
      <c r="AS31" s="162"/>
      <c r="AT31" s="161"/>
      <c r="AU31" s="162"/>
      <c r="AV31" s="161"/>
      <c r="AW31" s="162"/>
      <c r="AX31" s="161"/>
      <c r="AY31" s="162"/>
      <c r="AZ31" s="161"/>
      <c r="BA31" s="162"/>
      <c r="BB31" s="161"/>
      <c r="BC31" s="162"/>
      <c r="BD31" s="161"/>
      <c r="BE31" s="162"/>
      <c r="BF31" s="161"/>
      <c r="BG31" s="162"/>
      <c r="BH31" s="161"/>
      <c r="BI31" s="162"/>
      <c r="BJ31" s="161"/>
      <c r="BK31" s="162"/>
      <c r="BL31" s="161"/>
      <c r="BM31" s="162"/>
      <c r="BN31" s="161"/>
      <c r="BO31" s="162"/>
      <c r="BP31" s="161"/>
      <c r="BQ31" s="162"/>
      <c r="BR31" s="161"/>
      <c r="BS31" s="162"/>
      <c r="BT31" s="163"/>
      <c r="BU31" s="252" t="s">
        <v>1</v>
      </c>
      <c r="BV31" s="253"/>
      <c r="BW31" s="254"/>
      <c r="BX31" s="254"/>
      <c r="BY31" s="251"/>
      <c r="BZ31" s="251"/>
      <c r="CA31" s="251"/>
      <c r="CB31" s="251"/>
      <c r="CC31" s="251"/>
      <c r="CD31" s="251"/>
      <c r="CE31" s="251"/>
      <c r="CF31" s="251"/>
      <c r="CG31" s="251"/>
      <c r="CH31" s="223" t="str">
        <f t="shared" ref="CH31" si="239">IF(DJ31&gt;0,DJ31,"")</f>
        <v/>
      </c>
      <c r="CI31" s="224"/>
      <c r="CJ31" s="224"/>
      <c r="CK31" s="224"/>
      <c r="CL31" s="225"/>
      <c r="CO31" s="53" t="e">
        <f t="shared" ref="CO31" si="240">HLOOKUP(BW31,$E$65:$BT$74,3)</f>
        <v>#N/A</v>
      </c>
      <c r="CP31" s="53" t="e">
        <f t="shared" ref="CP31" si="241">HLOOKUP(BW31,$E$65:$BT$74,5)</f>
        <v>#N/A</v>
      </c>
      <c r="CQ31" s="53" t="e">
        <f t="shared" ref="CQ31" si="242">HLOOKUP(BW31,$E$65:$BT$74,7)</f>
        <v>#N/A</v>
      </c>
      <c r="CR31" s="53" t="e">
        <f t="shared" ref="CR31" si="243">HLOOKUP(BW31,$E$65:$BT$74,9)</f>
        <v>#N/A</v>
      </c>
      <c r="CS31" s="53" t="e">
        <f t="shared" ref="CS31" si="244">HLOOKUP(BX31,$E$65:$BT$74,3)</f>
        <v>#N/A</v>
      </c>
      <c r="CT31" s="53" t="e">
        <f t="shared" ref="CT31" si="245">HLOOKUP(BX31,$E$65:$BT$74,5)</f>
        <v>#N/A</v>
      </c>
      <c r="CU31" s="53" t="e">
        <f t="shared" ref="CU31" si="246">HLOOKUP(BX31,$E$65:$BT$74,7)</f>
        <v>#N/A</v>
      </c>
      <c r="CV31" s="53" t="e">
        <f t="shared" ref="CV31" si="247">HLOOKUP(BX31,$E$65:$BT$74,9)</f>
        <v>#N/A</v>
      </c>
      <c r="CW31" s="53">
        <f t="shared" ref="CW31" si="248">COUNTIF($CO31:$CV32,CW$4)</f>
        <v>0</v>
      </c>
      <c r="CX31" s="53">
        <f t="shared" ref="CX31" si="249">COUNTIF($CO31:$CV32,CX$4)</f>
        <v>0</v>
      </c>
      <c r="CY31" s="53">
        <f t="shared" ref="CY31" si="250">COUNTIF($CO31:$CV32,CY$4)</f>
        <v>0</v>
      </c>
      <c r="CZ31" s="53">
        <f t="shared" ref="CZ31" si="251">COUNTIF($CO31:$CV32,CZ$4)</f>
        <v>0</v>
      </c>
      <c r="DA31" s="53">
        <f t="shared" ref="DA31" si="252">COUNTIF($CO31:$CV32,DA$4)</f>
        <v>0</v>
      </c>
      <c r="DB31" s="53">
        <f t="shared" ref="DB31" si="253">COUNTIF($CO31:$CV32,DB$4)</f>
        <v>0</v>
      </c>
      <c r="DC31" s="53">
        <f t="shared" ref="DC31" si="254">IF(CW31=2,DC$4,0)</f>
        <v>0</v>
      </c>
      <c r="DD31" s="53">
        <f t="shared" ref="DD31" si="255">IF(CX31=2,DD$4,0)</f>
        <v>0</v>
      </c>
      <c r="DE31" s="53">
        <f t="shared" ref="DE31" si="256">IF(CY31=2,DE$4,0)</f>
        <v>0</v>
      </c>
      <c r="DF31" s="53">
        <f t="shared" ref="DF31" si="257">IF(CZ31=2,DF$4,0)</f>
        <v>0</v>
      </c>
      <c r="DG31" s="53">
        <f t="shared" ref="DG31" si="258">IF(DA31=2,DG$4,0)</f>
        <v>0</v>
      </c>
      <c r="DH31" s="53">
        <f t="shared" ref="DH31" si="259">IF(DB31=2,DH$4,0)</f>
        <v>0</v>
      </c>
      <c r="DI31" s="52">
        <f t="shared" ref="DI31" si="260">IF(COUNTIF(CW31:DB32,2)&gt;1,1,0)</f>
        <v>0</v>
      </c>
      <c r="DJ31" s="53">
        <f t="shared" ref="DJ31" si="261">IF(AND(SUM(DC31:DH32)&gt;0,DI31=0),SUM(DC31:DH32),0)</f>
        <v>0</v>
      </c>
    </row>
    <row r="32" spans="1:114" ht="6" customHeight="1" thickBot="1" x14ac:dyDescent="0.3">
      <c r="A32" s="248"/>
      <c r="B32" s="249"/>
      <c r="C32" s="249"/>
      <c r="D32" s="250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274"/>
      <c r="BV32" s="275"/>
      <c r="BW32" s="276"/>
      <c r="BX32" s="276"/>
      <c r="BY32" s="316"/>
      <c r="BZ32" s="316"/>
      <c r="CA32" s="316"/>
      <c r="CB32" s="316"/>
      <c r="CC32" s="316"/>
      <c r="CD32" s="316"/>
      <c r="CE32" s="316"/>
      <c r="CF32" s="316"/>
      <c r="CG32" s="316"/>
      <c r="CH32" s="224"/>
      <c r="CI32" s="224"/>
      <c r="CJ32" s="224"/>
      <c r="CK32" s="224"/>
      <c r="CL32" s="225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</row>
    <row r="33" spans="1:100" ht="6" customHeight="1" x14ac:dyDescent="0.25">
      <c r="A33" s="242" t="s">
        <v>30</v>
      </c>
      <c r="B33" s="243"/>
      <c r="C33" s="243"/>
      <c r="D33" s="244"/>
      <c r="E33" s="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35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7"/>
    </row>
    <row r="34" spans="1:100" ht="6" customHeight="1" x14ac:dyDescent="0.25">
      <c r="A34" s="245"/>
      <c r="B34" s="246"/>
      <c r="C34" s="246"/>
      <c r="D34" s="247"/>
      <c r="E34" s="196" t="str">
        <f>IF(E$4="","",E$4)</f>
        <v/>
      </c>
      <c r="F34" s="197"/>
      <c r="G34" s="171" t="str">
        <f t="shared" ref="G34" si="262">IF(G$4="","",G$4)</f>
        <v/>
      </c>
      <c r="H34" s="172"/>
      <c r="I34" s="171">
        <f t="shared" ref="I34" si="263">IF(I$4="","",I$4)</f>
        <v>1</v>
      </c>
      <c r="J34" s="172"/>
      <c r="K34" s="171">
        <f t="shared" ref="K34" si="264">IF(K$4="","",K$4)</f>
        <v>2</v>
      </c>
      <c r="L34" s="172"/>
      <c r="M34" s="171" t="str">
        <f t="shared" ref="M34" si="265">IF(M$4="","",M$4)</f>
        <v/>
      </c>
      <c r="N34" s="172"/>
      <c r="O34" s="171" t="str">
        <f t="shared" ref="O34" si="266">IF(O$4="","",O$4)</f>
        <v/>
      </c>
      <c r="P34" s="172"/>
      <c r="Q34" s="171" t="str">
        <f t="shared" ref="Q34" si="267">IF(Q$4="","",Q$4)</f>
        <v/>
      </c>
      <c r="R34" s="172"/>
      <c r="S34" s="171" t="str">
        <f t="shared" ref="S34" si="268">IF(S$4="","",S$4)</f>
        <v/>
      </c>
      <c r="T34" s="172"/>
      <c r="U34" s="171" t="str">
        <f t="shared" ref="U34" si="269">IF(U$4="","",U$4)</f>
        <v/>
      </c>
      <c r="V34" s="172"/>
      <c r="W34" s="171">
        <f t="shared" ref="W34" si="270">IF(W$4="","",W$4)</f>
        <v>3</v>
      </c>
      <c r="X34" s="172"/>
      <c r="Y34" s="171">
        <f t="shared" ref="Y34" si="271">IF(Y$4="","",Y$4)</f>
        <v>4</v>
      </c>
      <c r="Z34" s="172"/>
      <c r="AA34" s="171" t="str">
        <f t="shared" ref="AA34" si="272">IF(AA$4="","",AA$4)</f>
        <v/>
      </c>
      <c r="AB34" s="172"/>
      <c r="AC34" s="171" t="str">
        <f t="shared" ref="AC34" si="273">IF(AC$4="","",AC$4)</f>
        <v/>
      </c>
      <c r="AD34" s="172"/>
      <c r="AE34" s="171" t="str">
        <f t="shared" ref="AE34" si="274">IF(AE$4="","",AE$4)</f>
        <v/>
      </c>
      <c r="AF34" s="172"/>
      <c r="AG34" s="171" t="str">
        <f t="shared" ref="AG34" si="275">IF(AG$4="","",AG$4)</f>
        <v/>
      </c>
      <c r="AH34" s="172"/>
      <c r="AI34" s="171" t="str">
        <f t="shared" ref="AI34" si="276">IF(AI$4="","",AI$4)</f>
        <v/>
      </c>
      <c r="AJ34" s="172"/>
      <c r="AK34" s="171" t="str">
        <f t="shared" ref="AK34" si="277">IF(AK$4="","",AK$4)</f>
        <v/>
      </c>
      <c r="AL34" s="172"/>
      <c r="AM34" s="171">
        <f t="shared" ref="AM34" si="278">IF(AM$4="","",AM$4)</f>
        <v>5</v>
      </c>
      <c r="AN34" s="172"/>
      <c r="AO34" s="171" t="str">
        <f t="shared" ref="AO34" si="279">IF(AO$4="","",AO$4)</f>
        <v/>
      </c>
      <c r="AP34" s="172"/>
      <c r="AQ34" s="171">
        <f t="shared" ref="AQ34" si="280">IF(AQ$4="","",AQ$4)</f>
        <v>6</v>
      </c>
      <c r="AR34" s="172"/>
      <c r="AS34" s="171">
        <f t="shared" ref="AS34" si="281">IF(AS$4="","",AS$4)</f>
        <v>7</v>
      </c>
      <c r="AT34" s="172"/>
      <c r="AU34" s="171" t="str">
        <f t="shared" ref="AU34" si="282">IF(AU$4="","",AU$4)</f>
        <v/>
      </c>
      <c r="AV34" s="172"/>
      <c r="AW34" s="171" t="str">
        <f t="shared" ref="AW34" si="283">IF(AW$4="","",AW$4)</f>
        <v/>
      </c>
      <c r="AX34" s="172"/>
      <c r="AY34" s="171" t="str">
        <f t="shared" ref="AY34" si="284">IF(AY$4="","",AY$4)</f>
        <v/>
      </c>
      <c r="AZ34" s="172"/>
      <c r="BA34" s="171" t="str">
        <f t="shared" ref="BA34" si="285">IF(BA$4="","",BA$4)</f>
        <v/>
      </c>
      <c r="BB34" s="172"/>
      <c r="BC34" s="171">
        <f t="shared" ref="BC34" si="286">IF(BC$4="","",BC$4)</f>
        <v>8</v>
      </c>
      <c r="BD34" s="172"/>
      <c r="BE34" s="171">
        <f t="shared" ref="BE34" si="287">IF(BE$4="","",BE$4)</f>
        <v>9</v>
      </c>
      <c r="BF34" s="172"/>
      <c r="BG34" s="171" t="str">
        <f t="shared" ref="BG34" si="288">IF(BG$4="","",BG$4)</f>
        <v/>
      </c>
      <c r="BH34" s="172"/>
      <c r="BI34" s="171" t="str">
        <f t="shared" ref="BI34" si="289">IF(BI$4="","",BI$4)</f>
        <v/>
      </c>
      <c r="BJ34" s="172"/>
      <c r="BK34" s="171" t="str">
        <f t="shared" ref="BK34" si="290">IF(BK$4="","",BK$4)</f>
        <v/>
      </c>
      <c r="BL34" s="172"/>
      <c r="BM34" s="171" t="str">
        <f t="shared" ref="BM34" si="291">IF(BM$4="","",BM$4)</f>
        <v/>
      </c>
      <c r="BN34" s="172"/>
      <c r="BO34" s="171" t="str">
        <f t="shared" ref="BO34" si="292">IF(BO$4="","",BO$4)</f>
        <v/>
      </c>
      <c r="BP34" s="172"/>
      <c r="BQ34" s="171" t="str">
        <f t="shared" ref="BQ34" si="293">IF(BQ$4="","",BQ$4)</f>
        <v/>
      </c>
      <c r="BR34" s="172"/>
      <c r="BS34" s="171" t="str">
        <f t="shared" ref="BS34" si="294">IF(BS$4="","",BS$4)</f>
        <v/>
      </c>
      <c r="BT34" s="175"/>
      <c r="BU34" s="263" t="s">
        <v>26</v>
      </c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5"/>
    </row>
    <row r="35" spans="1:100" ht="6" customHeight="1" x14ac:dyDescent="0.25">
      <c r="A35" s="245"/>
      <c r="B35" s="246"/>
      <c r="C35" s="246"/>
      <c r="D35" s="247"/>
      <c r="E35" s="198"/>
      <c r="F35" s="199"/>
      <c r="G35" s="173"/>
      <c r="H35" s="174"/>
      <c r="I35" s="173"/>
      <c r="J35" s="174"/>
      <c r="K35" s="173"/>
      <c r="L35" s="174"/>
      <c r="M35" s="173"/>
      <c r="N35" s="174"/>
      <c r="O35" s="173"/>
      <c r="P35" s="174"/>
      <c r="Q35" s="173"/>
      <c r="R35" s="174"/>
      <c r="S35" s="173"/>
      <c r="T35" s="174"/>
      <c r="U35" s="173"/>
      <c r="V35" s="174"/>
      <c r="W35" s="173"/>
      <c r="X35" s="174"/>
      <c r="Y35" s="173"/>
      <c r="Z35" s="174"/>
      <c r="AA35" s="173"/>
      <c r="AB35" s="174"/>
      <c r="AC35" s="173"/>
      <c r="AD35" s="174"/>
      <c r="AE35" s="173"/>
      <c r="AF35" s="174"/>
      <c r="AG35" s="173"/>
      <c r="AH35" s="174"/>
      <c r="AI35" s="173"/>
      <c r="AJ35" s="174"/>
      <c r="AK35" s="173"/>
      <c r="AL35" s="174"/>
      <c r="AM35" s="173"/>
      <c r="AN35" s="174"/>
      <c r="AO35" s="173"/>
      <c r="AP35" s="174"/>
      <c r="AQ35" s="173"/>
      <c r="AR35" s="174"/>
      <c r="AS35" s="173"/>
      <c r="AT35" s="174"/>
      <c r="AU35" s="173"/>
      <c r="AV35" s="174"/>
      <c r="AW35" s="173"/>
      <c r="AX35" s="174"/>
      <c r="AY35" s="173"/>
      <c r="AZ35" s="174"/>
      <c r="BA35" s="173"/>
      <c r="BB35" s="174"/>
      <c r="BC35" s="173"/>
      <c r="BD35" s="174"/>
      <c r="BE35" s="173"/>
      <c r="BF35" s="174"/>
      <c r="BG35" s="173"/>
      <c r="BH35" s="174"/>
      <c r="BI35" s="173"/>
      <c r="BJ35" s="174"/>
      <c r="BK35" s="173"/>
      <c r="BL35" s="174"/>
      <c r="BM35" s="173"/>
      <c r="BN35" s="174"/>
      <c r="BO35" s="173"/>
      <c r="BP35" s="174"/>
      <c r="BQ35" s="173"/>
      <c r="BR35" s="174"/>
      <c r="BS35" s="173"/>
      <c r="BT35" s="176"/>
      <c r="BU35" s="263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5"/>
    </row>
    <row r="36" spans="1:100" ht="9.9" customHeight="1" x14ac:dyDescent="0.25">
      <c r="A36" s="245"/>
      <c r="B36" s="246"/>
      <c r="C36" s="246"/>
      <c r="D36" s="247"/>
      <c r="E36" s="14"/>
      <c r="F36" s="266"/>
      <c r="G36" s="267"/>
      <c r="H36" s="266"/>
      <c r="I36" s="267"/>
      <c r="J36" s="266"/>
      <c r="K36" s="267"/>
      <c r="L36" s="268"/>
      <c r="M36" s="269"/>
      <c r="N36" s="268"/>
      <c r="O36" s="269"/>
      <c r="P36" s="268"/>
      <c r="Q36" s="269"/>
      <c r="R36" s="268"/>
      <c r="S36" s="269"/>
      <c r="T36" s="266"/>
      <c r="U36" s="267"/>
      <c r="V36" s="266"/>
      <c r="W36" s="267"/>
      <c r="X36" s="266"/>
      <c r="Y36" s="267"/>
      <c r="Z36" s="268"/>
      <c r="AA36" s="269"/>
      <c r="AB36" s="268"/>
      <c r="AC36" s="269"/>
      <c r="AD36" s="268"/>
      <c r="AE36" s="269"/>
      <c r="AF36" s="268"/>
      <c r="AG36" s="269"/>
      <c r="AH36" s="266"/>
      <c r="AI36" s="267"/>
      <c r="AJ36" s="266"/>
      <c r="AK36" s="267"/>
      <c r="AL36" s="266"/>
      <c r="AM36" s="267"/>
      <c r="AN36" s="268"/>
      <c r="AO36" s="269"/>
      <c r="AP36" s="268"/>
      <c r="AQ36" s="269"/>
      <c r="AR36" s="268"/>
      <c r="AS36" s="269"/>
      <c r="AT36" s="268"/>
      <c r="AU36" s="269"/>
      <c r="AV36" s="266"/>
      <c r="AW36" s="267"/>
      <c r="AX36" s="266"/>
      <c r="AY36" s="267"/>
      <c r="AZ36" s="266"/>
      <c r="BA36" s="267"/>
      <c r="BB36" s="268"/>
      <c r="BC36" s="269"/>
      <c r="BD36" s="268"/>
      <c r="BE36" s="269"/>
      <c r="BF36" s="266"/>
      <c r="BG36" s="267"/>
      <c r="BH36" s="266"/>
      <c r="BI36" s="267"/>
      <c r="BJ36" s="266"/>
      <c r="BK36" s="267"/>
      <c r="BL36" s="268"/>
      <c r="BM36" s="269"/>
      <c r="BN36" s="268"/>
      <c r="BO36" s="269"/>
      <c r="BP36" s="268"/>
      <c r="BQ36" s="269"/>
      <c r="BR36" s="268"/>
      <c r="BS36" s="269"/>
      <c r="BT36" s="15"/>
      <c r="BU36" s="35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7"/>
    </row>
    <row r="37" spans="1:100" ht="9.9" customHeight="1" x14ac:dyDescent="0.25">
      <c r="A37" s="245"/>
      <c r="B37" s="246"/>
      <c r="C37" s="246"/>
      <c r="D37" s="247"/>
      <c r="E37" s="14"/>
      <c r="F37" s="266"/>
      <c r="G37" s="267"/>
      <c r="H37" s="266"/>
      <c r="I37" s="267"/>
      <c r="J37" s="266"/>
      <c r="K37" s="267"/>
      <c r="L37" s="268"/>
      <c r="M37" s="269"/>
      <c r="N37" s="268"/>
      <c r="O37" s="269"/>
      <c r="P37" s="268"/>
      <c r="Q37" s="269"/>
      <c r="R37" s="268"/>
      <c r="S37" s="269"/>
      <c r="T37" s="266"/>
      <c r="U37" s="267"/>
      <c r="V37" s="266"/>
      <c r="W37" s="267"/>
      <c r="X37" s="266"/>
      <c r="Y37" s="267"/>
      <c r="Z37" s="268"/>
      <c r="AA37" s="269"/>
      <c r="AB37" s="268"/>
      <c r="AC37" s="269"/>
      <c r="AD37" s="268"/>
      <c r="AE37" s="269"/>
      <c r="AF37" s="268"/>
      <c r="AG37" s="269"/>
      <c r="AH37" s="266"/>
      <c r="AI37" s="267"/>
      <c r="AJ37" s="266"/>
      <c r="AK37" s="267"/>
      <c r="AL37" s="266"/>
      <c r="AM37" s="267"/>
      <c r="AN37" s="268"/>
      <c r="AO37" s="269"/>
      <c r="AP37" s="268"/>
      <c r="AQ37" s="269"/>
      <c r="AR37" s="268"/>
      <c r="AS37" s="269"/>
      <c r="AT37" s="268"/>
      <c r="AU37" s="269"/>
      <c r="AV37" s="266"/>
      <c r="AW37" s="267"/>
      <c r="AX37" s="266"/>
      <c r="AY37" s="267"/>
      <c r="AZ37" s="266"/>
      <c r="BA37" s="267"/>
      <c r="BB37" s="268"/>
      <c r="BC37" s="269"/>
      <c r="BD37" s="268"/>
      <c r="BE37" s="269"/>
      <c r="BF37" s="266"/>
      <c r="BG37" s="267"/>
      <c r="BH37" s="266"/>
      <c r="BI37" s="267"/>
      <c r="BJ37" s="266"/>
      <c r="BK37" s="267"/>
      <c r="BL37" s="268"/>
      <c r="BM37" s="269"/>
      <c r="BN37" s="268"/>
      <c r="BO37" s="269"/>
      <c r="BP37" s="268"/>
      <c r="BQ37" s="269"/>
      <c r="BR37" s="268"/>
      <c r="BS37" s="269"/>
      <c r="BT37" s="15"/>
      <c r="BU37" s="35"/>
      <c r="BV37" s="145">
        <v>1</v>
      </c>
      <c r="BW37" s="145"/>
      <c r="BX37" s="146" t="s">
        <v>27</v>
      </c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7"/>
    </row>
    <row r="38" spans="1:100" ht="9.9" customHeight="1" x14ac:dyDescent="0.25">
      <c r="A38" s="245"/>
      <c r="B38" s="246"/>
      <c r="C38" s="246"/>
      <c r="D38" s="247"/>
      <c r="E38" s="14"/>
      <c r="F38" s="266"/>
      <c r="G38" s="267"/>
      <c r="H38" s="266"/>
      <c r="I38" s="267"/>
      <c r="J38" s="266"/>
      <c r="K38" s="267"/>
      <c r="L38" s="268"/>
      <c r="M38" s="269"/>
      <c r="N38" s="268"/>
      <c r="O38" s="269"/>
      <c r="P38" s="268"/>
      <c r="Q38" s="269"/>
      <c r="R38" s="268"/>
      <c r="S38" s="269"/>
      <c r="T38" s="266"/>
      <c r="U38" s="267"/>
      <c r="V38" s="266"/>
      <c r="W38" s="267"/>
      <c r="X38" s="266"/>
      <c r="Y38" s="267"/>
      <c r="Z38" s="268"/>
      <c r="AA38" s="269"/>
      <c r="AB38" s="268"/>
      <c r="AC38" s="269"/>
      <c r="AD38" s="268"/>
      <c r="AE38" s="269"/>
      <c r="AF38" s="268"/>
      <c r="AG38" s="269"/>
      <c r="AH38" s="266"/>
      <c r="AI38" s="267"/>
      <c r="AJ38" s="266"/>
      <c r="AK38" s="267"/>
      <c r="AL38" s="266"/>
      <c r="AM38" s="267"/>
      <c r="AN38" s="268"/>
      <c r="AO38" s="269"/>
      <c r="AP38" s="268"/>
      <c r="AQ38" s="269"/>
      <c r="AR38" s="268"/>
      <c r="AS38" s="269"/>
      <c r="AT38" s="268"/>
      <c r="AU38" s="269"/>
      <c r="AV38" s="266"/>
      <c r="AW38" s="267"/>
      <c r="AX38" s="266"/>
      <c r="AY38" s="267"/>
      <c r="AZ38" s="266"/>
      <c r="BA38" s="267"/>
      <c r="BB38" s="268"/>
      <c r="BC38" s="269"/>
      <c r="BD38" s="268"/>
      <c r="BE38" s="269"/>
      <c r="BF38" s="266"/>
      <c r="BG38" s="267"/>
      <c r="BH38" s="266"/>
      <c r="BI38" s="267"/>
      <c r="BJ38" s="266"/>
      <c r="BK38" s="267"/>
      <c r="BL38" s="268"/>
      <c r="BM38" s="269"/>
      <c r="BN38" s="268"/>
      <c r="BO38" s="269"/>
      <c r="BP38" s="268"/>
      <c r="BQ38" s="269"/>
      <c r="BR38" s="268"/>
      <c r="BS38" s="269"/>
      <c r="BT38" s="15"/>
      <c r="BU38" s="35"/>
      <c r="BV38" s="145">
        <v>2</v>
      </c>
      <c r="BW38" s="145"/>
      <c r="BX38" s="146" t="s">
        <v>28</v>
      </c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7"/>
      <c r="CV38" s="42" t="str">
        <f>IF(CU38=0,"z","v")</f>
        <v>z</v>
      </c>
    </row>
    <row r="39" spans="1:100" ht="9.9" customHeight="1" x14ac:dyDescent="0.25">
      <c r="A39" s="245"/>
      <c r="B39" s="246"/>
      <c r="C39" s="246"/>
      <c r="D39" s="247"/>
      <c r="E39" s="14"/>
      <c r="F39" s="266"/>
      <c r="G39" s="267"/>
      <c r="H39" s="266"/>
      <c r="I39" s="267"/>
      <c r="J39" s="266"/>
      <c r="K39" s="267"/>
      <c r="L39" s="268"/>
      <c r="M39" s="269"/>
      <c r="N39" s="268"/>
      <c r="O39" s="269"/>
      <c r="P39" s="268"/>
      <c r="Q39" s="269"/>
      <c r="R39" s="268"/>
      <c r="S39" s="269"/>
      <c r="T39" s="266"/>
      <c r="U39" s="267"/>
      <c r="V39" s="266"/>
      <c r="W39" s="267"/>
      <c r="X39" s="266"/>
      <c r="Y39" s="267"/>
      <c r="Z39" s="268"/>
      <c r="AA39" s="269"/>
      <c r="AB39" s="268"/>
      <c r="AC39" s="269"/>
      <c r="AD39" s="268"/>
      <c r="AE39" s="269"/>
      <c r="AF39" s="268"/>
      <c r="AG39" s="269"/>
      <c r="AH39" s="266"/>
      <c r="AI39" s="267"/>
      <c r="AJ39" s="266"/>
      <c r="AK39" s="267"/>
      <c r="AL39" s="266"/>
      <c r="AM39" s="267"/>
      <c r="AN39" s="268"/>
      <c r="AO39" s="269"/>
      <c r="AP39" s="268"/>
      <c r="AQ39" s="269"/>
      <c r="AR39" s="268"/>
      <c r="AS39" s="269"/>
      <c r="AT39" s="268"/>
      <c r="AU39" s="269"/>
      <c r="AV39" s="266"/>
      <c r="AW39" s="267"/>
      <c r="AX39" s="266"/>
      <c r="AY39" s="267"/>
      <c r="AZ39" s="266"/>
      <c r="BA39" s="267"/>
      <c r="BB39" s="268"/>
      <c r="BC39" s="269"/>
      <c r="BD39" s="268"/>
      <c r="BE39" s="269"/>
      <c r="BF39" s="266"/>
      <c r="BG39" s="267"/>
      <c r="BH39" s="266"/>
      <c r="BI39" s="267"/>
      <c r="BJ39" s="266"/>
      <c r="BK39" s="267"/>
      <c r="BL39" s="268"/>
      <c r="BM39" s="269"/>
      <c r="BN39" s="268"/>
      <c r="BO39" s="269"/>
      <c r="BP39" s="268"/>
      <c r="BQ39" s="269"/>
      <c r="BR39" s="268"/>
      <c r="BS39" s="269"/>
      <c r="BT39" s="15"/>
      <c r="BU39" s="35"/>
      <c r="BV39" s="145">
        <v>3</v>
      </c>
      <c r="BW39" s="145"/>
      <c r="BX39" s="146" t="s">
        <v>29</v>
      </c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7"/>
    </row>
    <row r="40" spans="1:100" ht="9.9" customHeight="1" x14ac:dyDescent="0.25">
      <c r="A40" s="245"/>
      <c r="B40" s="246"/>
      <c r="C40" s="246"/>
      <c r="D40" s="247"/>
      <c r="E40" s="14"/>
      <c r="F40" s="266"/>
      <c r="G40" s="267"/>
      <c r="H40" s="266"/>
      <c r="I40" s="267"/>
      <c r="J40" s="266"/>
      <c r="K40" s="267"/>
      <c r="L40" s="268"/>
      <c r="M40" s="269"/>
      <c r="N40" s="268"/>
      <c r="O40" s="269"/>
      <c r="P40" s="268"/>
      <c r="Q40" s="269"/>
      <c r="R40" s="268"/>
      <c r="S40" s="269"/>
      <c r="T40" s="266"/>
      <c r="U40" s="267"/>
      <c r="V40" s="266"/>
      <c r="W40" s="267"/>
      <c r="X40" s="266"/>
      <c r="Y40" s="267"/>
      <c r="Z40" s="268"/>
      <c r="AA40" s="269"/>
      <c r="AB40" s="268"/>
      <c r="AC40" s="269"/>
      <c r="AD40" s="268"/>
      <c r="AE40" s="269"/>
      <c r="AF40" s="268"/>
      <c r="AG40" s="269"/>
      <c r="AH40" s="266"/>
      <c r="AI40" s="267"/>
      <c r="AJ40" s="266"/>
      <c r="AK40" s="267"/>
      <c r="AL40" s="266"/>
      <c r="AM40" s="267"/>
      <c r="AN40" s="268"/>
      <c r="AO40" s="269"/>
      <c r="AP40" s="268"/>
      <c r="AQ40" s="269"/>
      <c r="AR40" s="268"/>
      <c r="AS40" s="269"/>
      <c r="AT40" s="268"/>
      <c r="AU40" s="269"/>
      <c r="AV40" s="266"/>
      <c r="AW40" s="267"/>
      <c r="AX40" s="266"/>
      <c r="AY40" s="267"/>
      <c r="AZ40" s="266"/>
      <c r="BA40" s="267"/>
      <c r="BB40" s="268"/>
      <c r="BC40" s="269"/>
      <c r="BD40" s="268"/>
      <c r="BE40" s="269"/>
      <c r="BF40" s="266"/>
      <c r="BG40" s="267"/>
      <c r="BH40" s="266"/>
      <c r="BI40" s="267"/>
      <c r="BJ40" s="266"/>
      <c r="BK40" s="267"/>
      <c r="BL40" s="268"/>
      <c r="BM40" s="269"/>
      <c r="BN40" s="268"/>
      <c r="BO40" s="269"/>
      <c r="BP40" s="268"/>
      <c r="BQ40" s="269"/>
      <c r="BR40" s="268"/>
      <c r="BS40" s="269"/>
      <c r="BT40" s="15"/>
      <c r="BU40" s="35"/>
      <c r="BV40" s="145">
        <v>4</v>
      </c>
      <c r="BW40" s="145"/>
      <c r="BX40" s="146" t="s">
        <v>31</v>
      </c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7"/>
    </row>
    <row r="41" spans="1:100" ht="9.9" customHeight="1" x14ac:dyDescent="0.25">
      <c r="A41" s="245"/>
      <c r="B41" s="246"/>
      <c r="C41" s="246"/>
      <c r="D41" s="247"/>
      <c r="E41" s="14"/>
      <c r="F41" s="266"/>
      <c r="G41" s="267"/>
      <c r="H41" s="266"/>
      <c r="I41" s="267"/>
      <c r="J41" s="266"/>
      <c r="K41" s="267"/>
      <c r="L41" s="268"/>
      <c r="M41" s="269"/>
      <c r="N41" s="268"/>
      <c r="O41" s="269"/>
      <c r="P41" s="268"/>
      <c r="Q41" s="269"/>
      <c r="R41" s="268"/>
      <c r="S41" s="269"/>
      <c r="T41" s="266"/>
      <c r="U41" s="267"/>
      <c r="V41" s="266"/>
      <c r="W41" s="267"/>
      <c r="X41" s="266"/>
      <c r="Y41" s="267"/>
      <c r="Z41" s="268"/>
      <c r="AA41" s="269"/>
      <c r="AB41" s="268"/>
      <c r="AC41" s="269"/>
      <c r="AD41" s="268"/>
      <c r="AE41" s="269"/>
      <c r="AF41" s="268"/>
      <c r="AG41" s="269"/>
      <c r="AH41" s="266"/>
      <c r="AI41" s="267"/>
      <c r="AJ41" s="266"/>
      <c r="AK41" s="267"/>
      <c r="AL41" s="266"/>
      <c r="AM41" s="267"/>
      <c r="AN41" s="268"/>
      <c r="AO41" s="269"/>
      <c r="AP41" s="268"/>
      <c r="AQ41" s="269"/>
      <c r="AR41" s="268"/>
      <c r="AS41" s="269"/>
      <c r="AT41" s="268"/>
      <c r="AU41" s="269"/>
      <c r="AV41" s="266"/>
      <c r="AW41" s="267"/>
      <c r="AX41" s="266"/>
      <c r="AY41" s="267"/>
      <c r="AZ41" s="266"/>
      <c r="BA41" s="267"/>
      <c r="BB41" s="268"/>
      <c r="BC41" s="269"/>
      <c r="BD41" s="268"/>
      <c r="BE41" s="269"/>
      <c r="BF41" s="266"/>
      <c r="BG41" s="267"/>
      <c r="BH41" s="266"/>
      <c r="BI41" s="267"/>
      <c r="BJ41" s="266"/>
      <c r="BK41" s="267"/>
      <c r="BL41" s="268"/>
      <c r="BM41" s="269"/>
      <c r="BN41" s="268"/>
      <c r="BO41" s="269"/>
      <c r="BP41" s="268"/>
      <c r="BQ41" s="269"/>
      <c r="BR41" s="268"/>
      <c r="BS41" s="269"/>
      <c r="BT41" s="15"/>
      <c r="BU41" s="35"/>
      <c r="BV41" s="145">
        <v>5</v>
      </c>
      <c r="BW41" s="145"/>
      <c r="BX41" s="143" t="s">
        <v>32</v>
      </c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4"/>
    </row>
    <row r="42" spans="1:100" ht="9.9" customHeight="1" x14ac:dyDescent="0.25">
      <c r="A42" s="245"/>
      <c r="B42" s="246"/>
      <c r="C42" s="246"/>
      <c r="D42" s="247"/>
      <c r="E42" s="14"/>
      <c r="F42" s="266"/>
      <c r="G42" s="267"/>
      <c r="H42" s="266"/>
      <c r="I42" s="267"/>
      <c r="J42" s="266"/>
      <c r="K42" s="267"/>
      <c r="L42" s="268"/>
      <c r="M42" s="269"/>
      <c r="N42" s="268"/>
      <c r="O42" s="269"/>
      <c r="P42" s="268"/>
      <c r="Q42" s="269"/>
      <c r="R42" s="268"/>
      <c r="S42" s="269"/>
      <c r="T42" s="266"/>
      <c r="U42" s="267"/>
      <c r="V42" s="266"/>
      <c r="W42" s="267"/>
      <c r="X42" s="266"/>
      <c r="Y42" s="267"/>
      <c r="Z42" s="268"/>
      <c r="AA42" s="269"/>
      <c r="AB42" s="268"/>
      <c r="AC42" s="269"/>
      <c r="AD42" s="268"/>
      <c r="AE42" s="269"/>
      <c r="AF42" s="268"/>
      <c r="AG42" s="269"/>
      <c r="AH42" s="266"/>
      <c r="AI42" s="267"/>
      <c r="AJ42" s="266"/>
      <c r="AK42" s="267"/>
      <c r="AL42" s="266"/>
      <c r="AM42" s="267"/>
      <c r="AN42" s="268"/>
      <c r="AO42" s="269"/>
      <c r="AP42" s="268"/>
      <c r="AQ42" s="269"/>
      <c r="AR42" s="268"/>
      <c r="AS42" s="269"/>
      <c r="AT42" s="268"/>
      <c r="AU42" s="269"/>
      <c r="AV42" s="266"/>
      <c r="AW42" s="267"/>
      <c r="AX42" s="266"/>
      <c r="AY42" s="267"/>
      <c r="AZ42" s="266"/>
      <c r="BA42" s="267"/>
      <c r="BB42" s="268"/>
      <c r="BC42" s="269"/>
      <c r="BD42" s="268"/>
      <c r="BE42" s="269"/>
      <c r="BF42" s="266"/>
      <c r="BG42" s="267"/>
      <c r="BH42" s="266"/>
      <c r="BI42" s="267"/>
      <c r="BJ42" s="266"/>
      <c r="BK42" s="267"/>
      <c r="BL42" s="268"/>
      <c r="BM42" s="269"/>
      <c r="BN42" s="268"/>
      <c r="BO42" s="269"/>
      <c r="BP42" s="268"/>
      <c r="BQ42" s="269"/>
      <c r="BR42" s="268"/>
      <c r="BS42" s="269"/>
      <c r="BT42" s="15"/>
      <c r="BU42" s="35"/>
      <c r="BV42" s="39"/>
      <c r="BW42" s="39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4"/>
    </row>
    <row r="43" spans="1:100" ht="9.9" customHeight="1" x14ac:dyDescent="0.25">
      <c r="A43" s="245"/>
      <c r="B43" s="246"/>
      <c r="C43" s="246"/>
      <c r="D43" s="247"/>
      <c r="E43" s="14"/>
      <c r="F43" s="266"/>
      <c r="G43" s="267"/>
      <c r="H43" s="266"/>
      <c r="I43" s="267"/>
      <c r="J43" s="266"/>
      <c r="K43" s="267"/>
      <c r="L43" s="268"/>
      <c r="M43" s="269"/>
      <c r="N43" s="268"/>
      <c r="O43" s="269"/>
      <c r="P43" s="268"/>
      <c r="Q43" s="269"/>
      <c r="R43" s="268"/>
      <c r="S43" s="269"/>
      <c r="T43" s="266"/>
      <c r="U43" s="267"/>
      <c r="V43" s="266"/>
      <c r="W43" s="267"/>
      <c r="X43" s="266"/>
      <c r="Y43" s="267"/>
      <c r="Z43" s="268"/>
      <c r="AA43" s="269"/>
      <c r="AB43" s="268"/>
      <c r="AC43" s="269"/>
      <c r="AD43" s="268"/>
      <c r="AE43" s="269"/>
      <c r="AF43" s="268"/>
      <c r="AG43" s="269"/>
      <c r="AH43" s="266"/>
      <c r="AI43" s="267"/>
      <c r="AJ43" s="266"/>
      <c r="AK43" s="267"/>
      <c r="AL43" s="266"/>
      <c r="AM43" s="267"/>
      <c r="AN43" s="268"/>
      <c r="AO43" s="269"/>
      <c r="AP43" s="268"/>
      <c r="AQ43" s="269"/>
      <c r="AR43" s="268"/>
      <c r="AS43" s="269"/>
      <c r="AT43" s="268"/>
      <c r="AU43" s="269"/>
      <c r="AV43" s="266"/>
      <c r="AW43" s="267"/>
      <c r="AX43" s="266"/>
      <c r="AY43" s="267"/>
      <c r="AZ43" s="266"/>
      <c r="BA43" s="267"/>
      <c r="BB43" s="268"/>
      <c r="BC43" s="269"/>
      <c r="BD43" s="268"/>
      <c r="BE43" s="269"/>
      <c r="BF43" s="266"/>
      <c r="BG43" s="267"/>
      <c r="BH43" s="266"/>
      <c r="BI43" s="267"/>
      <c r="BJ43" s="266"/>
      <c r="BK43" s="267"/>
      <c r="BL43" s="268"/>
      <c r="BM43" s="269"/>
      <c r="BN43" s="268"/>
      <c r="BO43" s="269"/>
      <c r="BP43" s="268"/>
      <c r="BQ43" s="269"/>
      <c r="BR43" s="268"/>
      <c r="BS43" s="269"/>
      <c r="BT43" s="15"/>
      <c r="BU43" s="35"/>
      <c r="BV43" s="145">
        <v>6</v>
      </c>
      <c r="BW43" s="145"/>
      <c r="BX43" s="143" t="s">
        <v>33</v>
      </c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4"/>
    </row>
    <row r="44" spans="1:100" ht="9.9" customHeight="1" x14ac:dyDescent="0.25">
      <c r="A44" s="245"/>
      <c r="B44" s="246"/>
      <c r="C44" s="246"/>
      <c r="D44" s="247"/>
      <c r="E44" s="14"/>
      <c r="F44" s="266"/>
      <c r="G44" s="267"/>
      <c r="H44" s="266"/>
      <c r="I44" s="267"/>
      <c r="J44" s="266"/>
      <c r="K44" s="267"/>
      <c r="L44" s="268"/>
      <c r="M44" s="269"/>
      <c r="N44" s="268"/>
      <c r="O44" s="269"/>
      <c r="P44" s="268"/>
      <c r="Q44" s="269"/>
      <c r="R44" s="268"/>
      <c r="S44" s="269"/>
      <c r="T44" s="266"/>
      <c r="U44" s="267"/>
      <c r="V44" s="266"/>
      <c r="W44" s="267"/>
      <c r="X44" s="266"/>
      <c r="Y44" s="267"/>
      <c r="Z44" s="268"/>
      <c r="AA44" s="269"/>
      <c r="AB44" s="268"/>
      <c r="AC44" s="269"/>
      <c r="AD44" s="268"/>
      <c r="AE44" s="269"/>
      <c r="AF44" s="268"/>
      <c r="AG44" s="269"/>
      <c r="AH44" s="266"/>
      <c r="AI44" s="267"/>
      <c r="AJ44" s="266"/>
      <c r="AK44" s="267"/>
      <c r="AL44" s="266"/>
      <c r="AM44" s="267"/>
      <c r="AN44" s="268"/>
      <c r="AO44" s="269"/>
      <c r="AP44" s="268"/>
      <c r="AQ44" s="269"/>
      <c r="AR44" s="268"/>
      <c r="AS44" s="269"/>
      <c r="AT44" s="268"/>
      <c r="AU44" s="269"/>
      <c r="AV44" s="266"/>
      <c r="AW44" s="267"/>
      <c r="AX44" s="266"/>
      <c r="AY44" s="267"/>
      <c r="AZ44" s="266"/>
      <c r="BA44" s="267"/>
      <c r="BB44" s="268"/>
      <c r="BC44" s="269"/>
      <c r="BD44" s="268"/>
      <c r="BE44" s="269"/>
      <c r="BF44" s="266"/>
      <c r="BG44" s="267"/>
      <c r="BH44" s="266"/>
      <c r="BI44" s="267"/>
      <c r="BJ44" s="266"/>
      <c r="BK44" s="267"/>
      <c r="BL44" s="268"/>
      <c r="BM44" s="269"/>
      <c r="BN44" s="268"/>
      <c r="BO44" s="269"/>
      <c r="BP44" s="268"/>
      <c r="BQ44" s="269"/>
      <c r="BR44" s="268"/>
      <c r="BS44" s="269"/>
      <c r="BT44" s="15"/>
      <c r="BU44" s="35"/>
      <c r="BV44" s="39"/>
      <c r="BW44" s="39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4"/>
    </row>
    <row r="45" spans="1:100" ht="9.9" customHeight="1" x14ac:dyDescent="0.25">
      <c r="A45" s="245"/>
      <c r="B45" s="246"/>
      <c r="C45" s="246"/>
      <c r="D45" s="247"/>
      <c r="E45" s="14"/>
      <c r="F45" s="266"/>
      <c r="G45" s="267"/>
      <c r="H45" s="266"/>
      <c r="I45" s="267"/>
      <c r="J45" s="266"/>
      <c r="K45" s="267"/>
      <c r="L45" s="268"/>
      <c r="M45" s="269"/>
      <c r="N45" s="268"/>
      <c r="O45" s="269"/>
      <c r="P45" s="268"/>
      <c r="Q45" s="269"/>
      <c r="R45" s="268"/>
      <c r="S45" s="269"/>
      <c r="T45" s="266"/>
      <c r="U45" s="267"/>
      <c r="V45" s="266"/>
      <c r="W45" s="267"/>
      <c r="X45" s="266"/>
      <c r="Y45" s="267"/>
      <c r="Z45" s="268"/>
      <c r="AA45" s="269"/>
      <c r="AB45" s="268"/>
      <c r="AC45" s="269"/>
      <c r="AD45" s="268"/>
      <c r="AE45" s="269"/>
      <c r="AF45" s="268"/>
      <c r="AG45" s="269"/>
      <c r="AH45" s="266"/>
      <c r="AI45" s="267"/>
      <c r="AJ45" s="266"/>
      <c r="AK45" s="267"/>
      <c r="AL45" s="266"/>
      <c r="AM45" s="267"/>
      <c r="AN45" s="268"/>
      <c r="AO45" s="269"/>
      <c r="AP45" s="268"/>
      <c r="AQ45" s="269"/>
      <c r="AR45" s="268"/>
      <c r="AS45" s="269"/>
      <c r="AT45" s="268"/>
      <c r="AU45" s="269"/>
      <c r="AV45" s="266"/>
      <c r="AW45" s="267"/>
      <c r="AX45" s="266"/>
      <c r="AY45" s="267"/>
      <c r="AZ45" s="266"/>
      <c r="BA45" s="267"/>
      <c r="BB45" s="268"/>
      <c r="BC45" s="269"/>
      <c r="BD45" s="268"/>
      <c r="BE45" s="269"/>
      <c r="BF45" s="266"/>
      <c r="BG45" s="267"/>
      <c r="BH45" s="266"/>
      <c r="BI45" s="267"/>
      <c r="BJ45" s="266"/>
      <c r="BK45" s="267"/>
      <c r="BL45" s="268"/>
      <c r="BM45" s="269"/>
      <c r="BN45" s="268"/>
      <c r="BO45" s="269"/>
      <c r="BP45" s="268"/>
      <c r="BQ45" s="269"/>
      <c r="BR45" s="268"/>
      <c r="BS45" s="269"/>
      <c r="BT45" s="15"/>
      <c r="BU45" s="35"/>
      <c r="BV45" s="145">
        <v>7</v>
      </c>
      <c r="BW45" s="145"/>
      <c r="BX45" s="146" t="s">
        <v>34</v>
      </c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7"/>
    </row>
    <row r="46" spans="1:100" ht="9.9" customHeight="1" x14ac:dyDescent="0.25">
      <c r="A46" s="245"/>
      <c r="B46" s="246"/>
      <c r="C46" s="246"/>
      <c r="D46" s="247"/>
      <c r="E46" s="14"/>
      <c r="F46" s="266"/>
      <c r="G46" s="267"/>
      <c r="H46" s="266"/>
      <c r="I46" s="267"/>
      <c r="J46" s="266"/>
      <c r="K46" s="267"/>
      <c r="L46" s="268"/>
      <c r="M46" s="269"/>
      <c r="N46" s="268"/>
      <c r="O46" s="269"/>
      <c r="P46" s="268"/>
      <c r="Q46" s="269"/>
      <c r="R46" s="268"/>
      <c r="S46" s="269"/>
      <c r="T46" s="266"/>
      <c r="U46" s="267"/>
      <c r="V46" s="266"/>
      <c r="W46" s="267"/>
      <c r="X46" s="266"/>
      <c r="Y46" s="267"/>
      <c r="Z46" s="268"/>
      <c r="AA46" s="269"/>
      <c r="AB46" s="268"/>
      <c r="AC46" s="269"/>
      <c r="AD46" s="268"/>
      <c r="AE46" s="269"/>
      <c r="AF46" s="268"/>
      <c r="AG46" s="269"/>
      <c r="AH46" s="266"/>
      <c r="AI46" s="267"/>
      <c r="AJ46" s="266"/>
      <c r="AK46" s="267"/>
      <c r="AL46" s="266"/>
      <c r="AM46" s="267"/>
      <c r="AN46" s="268"/>
      <c r="AO46" s="269"/>
      <c r="AP46" s="268"/>
      <c r="AQ46" s="269"/>
      <c r="AR46" s="268"/>
      <c r="AS46" s="269"/>
      <c r="AT46" s="268"/>
      <c r="AU46" s="269"/>
      <c r="AV46" s="266"/>
      <c r="AW46" s="267"/>
      <c r="AX46" s="266"/>
      <c r="AY46" s="267"/>
      <c r="AZ46" s="266"/>
      <c r="BA46" s="267"/>
      <c r="BB46" s="268"/>
      <c r="BC46" s="269"/>
      <c r="BD46" s="268"/>
      <c r="BE46" s="269"/>
      <c r="BF46" s="266"/>
      <c r="BG46" s="267"/>
      <c r="BH46" s="266"/>
      <c r="BI46" s="267"/>
      <c r="BJ46" s="266"/>
      <c r="BK46" s="267"/>
      <c r="BL46" s="268"/>
      <c r="BM46" s="269"/>
      <c r="BN46" s="268"/>
      <c r="BO46" s="269"/>
      <c r="BP46" s="268"/>
      <c r="BQ46" s="269"/>
      <c r="BR46" s="268"/>
      <c r="BS46" s="269"/>
      <c r="BT46" s="15"/>
      <c r="BU46" s="35"/>
      <c r="BV46" s="145">
        <v>8</v>
      </c>
      <c r="BW46" s="145"/>
      <c r="BX46" s="146" t="s">
        <v>35</v>
      </c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7"/>
    </row>
    <row r="47" spans="1:100" ht="9.9" customHeight="1" x14ac:dyDescent="0.25">
      <c r="A47" s="245"/>
      <c r="B47" s="246"/>
      <c r="C47" s="246"/>
      <c r="D47" s="247"/>
      <c r="E47" s="14"/>
      <c r="F47" s="266"/>
      <c r="G47" s="267"/>
      <c r="H47" s="266"/>
      <c r="I47" s="267"/>
      <c r="J47" s="266"/>
      <c r="K47" s="267"/>
      <c r="L47" s="268"/>
      <c r="M47" s="269"/>
      <c r="N47" s="268"/>
      <c r="O47" s="269"/>
      <c r="P47" s="268"/>
      <c r="Q47" s="269"/>
      <c r="R47" s="268"/>
      <c r="S47" s="269"/>
      <c r="T47" s="266"/>
      <c r="U47" s="267"/>
      <c r="V47" s="266"/>
      <c r="W47" s="267"/>
      <c r="X47" s="266"/>
      <c r="Y47" s="267"/>
      <c r="Z47" s="268"/>
      <c r="AA47" s="269"/>
      <c r="AB47" s="268"/>
      <c r="AC47" s="269"/>
      <c r="AD47" s="268"/>
      <c r="AE47" s="269"/>
      <c r="AF47" s="268"/>
      <c r="AG47" s="269"/>
      <c r="AH47" s="266"/>
      <c r="AI47" s="267"/>
      <c r="AJ47" s="266"/>
      <c r="AK47" s="267"/>
      <c r="AL47" s="266"/>
      <c r="AM47" s="267"/>
      <c r="AN47" s="268"/>
      <c r="AO47" s="269"/>
      <c r="AP47" s="268"/>
      <c r="AQ47" s="269"/>
      <c r="AR47" s="268"/>
      <c r="AS47" s="269"/>
      <c r="AT47" s="268"/>
      <c r="AU47" s="269"/>
      <c r="AV47" s="266"/>
      <c r="AW47" s="267"/>
      <c r="AX47" s="266"/>
      <c r="AY47" s="267"/>
      <c r="AZ47" s="266"/>
      <c r="BA47" s="267"/>
      <c r="BB47" s="268"/>
      <c r="BC47" s="269"/>
      <c r="BD47" s="268"/>
      <c r="BE47" s="269"/>
      <c r="BF47" s="266"/>
      <c r="BG47" s="267"/>
      <c r="BH47" s="266"/>
      <c r="BI47" s="267"/>
      <c r="BJ47" s="266"/>
      <c r="BK47" s="267"/>
      <c r="BL47" s="268"/>
      <c r="BM47" s="269"/>
      <c r="BN47" s="268"/>
      <c r="BO47" s="269"/>
      <c r="BP47" s="268"/>
      <c r="BQ47" s="269"/>
      <c r="BR47" s="268"/>
      <c r="BS47" s="269"/>
      <c r="BT47" s="15"/>
      <c r="BU47" s="35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7"/>
    </row>
    <row r="48" spans="1:100" ht="9.9" customHeight="1" x14ac:dyDescent="0.25">
      <c r="A48" s="245"/>
      <c r="B48" s="246"/>
      <c r="C48" s="246"/>
      <c r="D48" s="247"/>
      <c r="E48" s="14"/>
      <c r="F48" s="266"/>
      <c r="G48" s="267"/>
      <c r="H48" s="266"/>
      <c r="I48" s="267"/>
      <c r="J48" s="266"/>
      <c r="K48" s="267"/>
      <c r="L48" s="268"/>
      <c r="M48" s="269"/>
      <c r="N48" s="268"/>
      <c r="O48" s="269"/>
      <c r="P48" s="268"/>
      <c r="Q48" s="269"/>
      <c r="R48" s="268"/>
      <c r="S48" s="269"/>
      <c r="T48" s="266"/>
      <c r="U48" s="267"/>
      <c r="V48" s="266"/>
      <c r="W48" s="267"/>
      <c r="X48" s="266"/>
      <c r="Y48" s="267"/>
      <c r="Z48" s="268"/>
      <c r="AA48" s="269"/>
      <c r="AB48" s="268"/>
      <c r="AC48" s="269"/>
      <c r="AD48" s="268"/>
      <c r="AE48" s="269"/>
      <c r="AF48" s="268"/>
      <c r="AG48" s="269"/>
      <c r="AH48" s="266"/>
      <c r="AI48" s="267"/>
      <c r="AJ48" s="266"/>
      <c r="AK48" s="267"/>
      <c r="AL48" s="266"/>
      <c r="AM48" s="267"/>
      <c r="AN48" s="268"/>
      <c r="AO48" s="269"/>
      <c r="AP48" s="268"/>
      <c r="AQ48" s="269"/>
      <c r="AR48" s="268"/>
      <c r="AS48" s="269"/>
      <c r="AT48" s="268"/>
      <c r="AU48" s="269"/>
      <c r="AV48" s="266"/>
      <c r="AW48" s="267"/>
      <c r="AX48" s="266"/>
      <c r="AY48" s="267"/>
      <c r="AZ48" s="266"/>
      <c r="BA48" s="267"/>
      <c r="BB48" s="268"/>
      <c r="BC48" s="269"/>
      <c r="BD48" s="268"/>
      <c r="BE48" s="269"/>
      <c r="BF48" s="266"/>
      <c r="BG48" s="267"/>
      <c r="BH48" s="266"/>
      <c r="BI48" s="267"/>
      <c r="BJ48" s="266"/>
      <c r="BK48" s="267"/>
      <c r="BL48" s="268"/>
      <c r="BM48" s="269"/>
      <c r="BN48" s="268"/>
      <c r="BO48" s="269"/>
      <c r="BP48" s="268"/>
      <c r="BQ48" s="269"/>
      <c r="BR48" s="268"/>
      <c r="BS48" s="269"/>
      <c r="BT48" s="15"/>
      <c r="BU48" s="35"/>
      <c r="BV48" s="36"/>
      <c r="BW48" s="40"/>
      <c r="BX48" s="146" t="s">
        <v>39</v>
      </c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7"/>
    </row>
    <row r="49" spans="1:115" ht="6" customHeight="1" thickBot="1" x14ac:dyDescent="0.3">
      <c r="A49" s="248"/>
      <c r="B49" s="249"/>
      <c r="C49" s="249"/>
      <c r="D49" s="250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35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7"/>
      <c r="CO49" s="41"/>
      <c r="CP49" s="41"/>
      <c r="CQ49" s="41"/>
      <c r="CR49" s="41"/>
      <c r="CS49" s="41"/>
      <c r="CT49" s="41"/>
      <c r="CU49" s="41"/>
      <c r="CV49" s="41"/>
      <c r="CW49" s="78" t="s">
        <v>49</v>
      </c>
      <c r="CX49" s="78" t="s">
        <v>49</v>
      </c>
      <c r="CY49" s="78" t="s">
        <v>49</v>
      </c>
      <c r="CZ49" s="78" t="s">
        <v>49</v>
      </c>
      <c r="DA49" s="78" t="s">
        <v>49</v>
      </c>
      <c r="DB49" s="78" t="s">
        <v>49</v>
      </c>
      <c r="DC49" s="78" t="s">
        <v>50</v>
      </c>
      <c r="DD49" s="78" t="s">
        <v>50</v>
      </c>
      <c r="DE49" s="78" t="s">
        <v>50</v>
      </c>
      <c r="DF49" s="78" t="s">
        <v>50</v>
      </c>
      <c r="DG49" s="78" t="s">
        <v>50</v>
      </c>
      <c r="DH49" s="78" t="s">
        <v>50</v>
      </c>
      <c r="DI49" s="78" t="s">
        <v>52</v>
      </c>
      <c r="DJ49" s="78" t="s">
        <v>51</v>
      </c>
    </row>
    <row r="50" spans="1:115" ht="6" customHeight="1" x14ac:dyDescent="0.25">
      <c r="A50" s="187" t="s">
        <v>5</v>
      </c>
      <c r="B50" s="188"/>
      <c r="C50" s="188"/>
      <c r="D50" s="189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333" t="s">
        <v>2</v>
      </c>
      <c r="BV50" s="334"/>
      <c r="BW50" s="334"/>
      <c r="BX50" s="334"/>
      <c r="BY50" s="321" t="s">
        <v>10</v>
      </c>
      <c r="BZ50" s="321"/>
      <c r="CA50" s="321"/>
      <c r="CB50" s="321"/>
      <c r="CC50" s="321"/>
      <c r="CD50" s="321"/>
      <c r="CE50" s="324" t="s">
        <v>7</v>
      </c>
      <c r="CF50" s="324"/>
      <c r="CG50" s="324"/>
      <c r="CH50" s="327" t="s">
        <v>16</v>
      </c>
      <c r="CI50" s="327"/>
      <c r="CJ50" s="327"/>
      <c r="CK50" s="327"/>
      <c r="CL50" s="328"/>
      <c r="CO50" s="78" t="s">
        <v>41</v>
      </c>
      <c r="CP50" s="78" t="s">
        <v>42</v>
      </c>
      <c r="CQ50" s="78" t="s">
        <v>43</v>
      </c>
      <c r="CR50" s="78" t="s">
        <v>44</v>
      </c>
      <c r="CS50" s="78" t="s">
        <v>45</v>
      </c>
      <c r="CT50" s="78" t="s">
        <v>46</v>
      </c>
      <c r="CU50" s="78" t="s">
        <v>47</v>
      </c>
      <c r="CV50" s="78" t="s">
        <v>48</v>
      </c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</row>
    <row r="51" spans="1:115" ht="6" customHeight="1" x14ac:dyDescent="0.25">
      <c r="A51" s="190"/>
      <c r="B51" s="191"/>
      <c r="C51" s="191"/>
      <c r="D51" s="192"/>
      <c r="E51" s="196" t="str">
        <f>IF(E$4="","",E$4)</f>
        <v/>
      </c>
      <c r="F51" s="197"/>
      <c r="G51" s="197" t="str">
        <f t="shared" ref="G51" si="295">IF(G$4="","",G$4)</f>
        <v/>
      </c>
      <c r="H51" s="197"/>
      <c r="I51" s="171">
        <f t="shared" ref="I51" si="296">IF(I$4="","",I$4)</f>
        <v>1</v>
      </c>
      <c r="J51" s="172"/>
      <c r="K51" s="171">
        <f t="shared" ref="K51" si="297">IF(K$4="","",K$4)</f>
        <v>2</v>
      </c>
      <c r="L51" s="172"/>
      <c r="M51" s="171" t="str">
        <f t="shared" ref="M51" si="298">IF(M$4="","",M$4)</f>
        <v/>
      </c>
      <c r="N51" s="172"/>
      <c r="O51" s="171" t="str">
        <f t="shared" ref="O51" si="299">IF(O$4="","",O$4)</f>
        <v/>
      </c>
      <c r="P51" s="172"/>
      <c r="Q51" s="171" t="str">
        <f t="shared" ref="Q51" si="300">IF(Q$4="","",Q$4)</f>
        <v/>
      </c>
      <c r="R51" s="172"/>
      <c r="S51" s="171" t="str">
        <f t="shared" ref="S51" si="301">IF(S$4="","",S$4)</f>
        <v/>
      </c>
      <c r="T51" s="172"/>
      <c r="U51" s="171" t="str">
        <f t="shared" ref="U51" si="302">IF(U$4="","",U$4)</f>
        <v/>
      </c>
      <c r="V51" s="172"/>
      <c r="W51" s="171">
        <f t="shared" ref="W51" si="303">IF(W$4="","",W$4)</f>
        <v>3</v>
      </c>
      <c r="X51" s="172"/>
      <c r="Y51" s="171">
        <f t="shared" ref="Y51" si="304">IF(Y$4="","",Y$4)</f>
        <v>4</v>
      </c>
      <c r="Z51" s="172"/>
      <c r="AA51" s="171" t="str">
        <f t="shared" ref="AA51" si="305">IF(AA$4="","",AA$4)</f>
        <v/>
      </c>
      <c r="AB51" s="172"/>
      <c r="AC51" s="171" t="str">
        <f t="shared" ref="AC51" si="306">IF(AC$4="","",AC$4)</f>
        <v/>
      </c>
      <c r="AD51" s="172"/>
      <c r="AE51" s="171" t="str">
        <f t="shared" ref="AE51" si="307">IF(AE$4="","",AE$4)</f>
        <v/>
      </c>
      <c r="AF51" s="172"/>
      <c r="AG51" s="171" t="str">
        <f t="shared" ref="AG51" si="308">IF(AG$4="","",AG$4)</f>
        <v/>
      </c>
      <c r="AH51" s="172"/>
      <c r="AI51" s="171" t="str">
        <f t="shared" ref="AI51" si="309">IF(AI$4="","",AI$4)</f>
        <v/>
      </c>
      <c r="AJ51" s="172"/>
      <c r="AK51" s="171" t="str">
        <f t="shared" ref="AK51" si="310">IF(AK$4="","",AK$4)</f>
        <v/>
      </c>
      <c r="AL51" s="172"/>
      <c r="AM51" s="171">
        <f t="shared" ref="AM51" si="311">IF(AM$4="","",AM$4)</f>
        <v>5</v>
      </c>
      <c r="AN51" s="172"/>
      <c r="AO51" s="171" t="str">
        <f t="shared" ref="AO51" si="312">IF(AO$4="","",AO$4)</f>
        <v/>
      </c>
      <c r="AP51" s="172"/>
      <c r="AQ51" s="171">
        <f t="shared" ref="AQ51" si="313">IF(AQ$4="","",AQ$4)</f>
        <v>6</v>
      </c>
      <c r="AR51" s="172"/>
      <c r="AS51" s="171">
        <f t="shared" ref="AS51" si="314">IF(AS$4="","",AS$4)</f>
        <v>7</v>
      </c>
      <c r="AT51" s="172"/>
      <c r="AU51" s="171" t="str">
        <f t="shared" ref="AU51" si="315">IF(AU$4="","",AU$4)</f>
        <v/>
      </c>
      <c r="AV51" s="172"/>
      <c r="AW51" s="171" t="str">
        <f t="shared" ref="AW51" si="316">IF(AW$4="","",AW$4)</f>
        <v/>
      </c>
      <c r="AX51" s="172"/>
      <c r="AY51" s="171" t="str">
        <f t="shared" ref="AY51" si="317">IF(AY$4="","",AY$4)</f>
        <v/>
      </c>
      <c r="AZ51" s="172"/>
      <c r="BA51" s="171" t="str">
        <f t="shared" ref="BA51" si="318">IF(BA$4="","",BA$4)</f>
        <v/>
      </c>
      <c r="BB51" s="172"/>
      <c r="BC51" s="171">
        <f t="shared" ref="BC51" si="319">IF(BC$4="","",BC$4)</f>
        <v>8</v>
      </c>
      <c r="BD51" s="172"/>
      <c r="BE51" s="171">
        <f t="shared" ref="BE51" si="320">IF(BE$4="","",BE$4)</f>
        <v>9</v>
      </c>
      <c r="BF51" s="172"/>
      <c r="BG51" s="171" t="str">
        <f t="shared" ref="BG51" si="321">IF(BG$4="","",BG$4)</f>
        <v/>
      </c>
      <c r="BH51" s="172"/>
      <c r="BI51" s="171" t="str">
        <f t="shared" ref="BI51" si="322">IF(BI$4="","",BI$4)</f>
        <v/>
      </c>
      <c r="BJ51" s="172"/>
      <c r="BK51" s="171" t="str">
        <f t="shared" ref="BK51" si="323">IF(BK$4="","",BK$4)</f>
        <v/>
      </c>
      <c r="BL51" s="172"/>
      <c r="BM51" s="171" t="str">
        <f t="shared" ref="BM51" si="324">IF(BM$4="","",BM$4)</f>
        <v/>
      </c>
      <c r="BN51" s="172"/>
      <c r="BO51" s="171" t="str">
        <f t="shared" ref="BO51" si="325">IF(BO$4="","",BO$4)</f>
        <v/>
      </c>
      <c r="BP51" s="172"/>
      <c r="BQ51" s="171" t="str">
        <f t="shared" ref="BQ51" si="326">IF(BQ$4="","",BQ$4)</f>
        <v/>
      </c>
      <c r="BR51" s="172"/>
      <c r="BS51" s="171" t="str">
        <f t="shared" ref="BS51" si="327">IF(BS$4="","",BS$4)</f>
        <v/>
      </c>
      <c r="BT51" s="175"/>
      <c r="BU51" s="335"/>
      <c r="BV51" s="336"/>
      <c r="BW51" s="336"/>
      <c r="BX51" s="336"/>
      <c r="BY51" s="322"/>
      <c r="BZ51" s="322"/>
      <c r="CA51" s="322"/>
      <c r="CB51" s="322"/>
      <c r="CC51" s="322"/>
      <c r="CD51" s="322"/>
      <c r="CE51" s="325"/>
      <c r="CF51" s="325"/>
      <c r="CG51" s="325"/>
      <c r="CH51" s="329"/>
      <c r="CI51" s="329"/>
      <c r="CJ51" s="329"/>
      <c r="CK51" s="329"/>
      <c r="CL51" s="330"/>
      <c r="CO51" s="78"/>
      <c r="CP51" s="78"/>
      <c r="CQ51" s="78"/>
      <c r="CR51" s="78"/>
      <c r="CS51" s="78"/>
      <c r="CT51" s="78"/>
      <c r="CU51" s="78"/>
      <c r="CV51" s="78"/>
      <c r="CW51" s="78">
        <v>5</v>
      </c>
      <c r="CX51" s="78">
        <v>10</v>
      </c>
      <c r="CY51" s="78">
        <v>20</v>
      </c>
      <c r="CZ51" s="78">
        <v>30</v>
      </c>
      <c r="DA51" s="78">
        <v>40</v>
      </c>
      <c r="DB51" s="78">
        <v>50</v>
      </c>
      <c r="DC51" s="78">
        <v>5</v>
      </c>
      <c r="DD51" s="78">
        <v>10</v>
      </c>
      <c r="DE51" s="78">
        <v>20</v>
      </c>
      <c r="DF51" s="78">
        <v>30</v>
      </c>
      <c r="DG51" s="78">
        <v>40</v>
      </c>
      <c r="DH51" s="78">
        <v>50</v>
      </c>
      <c r="DI51" s="50"/>
    </row>
    <row r="52" spans="1:115" ht="6" customHeight="1" x14ac:dyDescent="0.25">
      <c r="A52" s="190"/>
      <c r="B52" s="191"/>
      <c r="C52" s="191"/>
      <c r="D52" s="192"/>
      <c r="E52" s="198"/>
      <c r="F52" s="199"/>
      <c r="G52" s="199"/>
      <c r="H52" s="199"/>
      <c r="I52" s="173"/>
      <c r="J52" s="174"/>
      <c r="K52" s="173"/>
      <c r="L52" s="174"/>
      <c r="M52" s="173"/>
      <c r="N52" s="174"/>
      <c r="O52" s="173"/>
      <c r="P52" s="174"/>
      <c r="Q52" s="173"/>
      <c r="R52" s="174"/>
      <c r="S52" s="173"/>
      <c r="T52" s="174"/>
      <c r="U52" s="173"/>
      <c r="V52" s="174"/>
      <c r="W52" s="173"/>
      <c r="X52" s="174"/>
      <c r="Y52" s="173"/>
      <c r="Z52" s="174"/>
      <c r="AA52" s="173"/>
      <c r="AB52" s="174"/>
      <c r="AC52" s="173"/>
      <c r="AD52" s="174"/>
      <c r="AE52" s="173"/>
      <c r="AF52" s="174"/>
      <c r="AG52" s="173"/>
      <c r="AH52" s="174"/>
      <c r="AI52" s="173"/>
      <c r="AJ52" s="174"/>
      <c r="AK52" s="173"/>
      <c r="AL52" s="174"/>
      <c r="AM52" s="173"/>
      <c r="AN52" s="174"/>
      <c r="AO52" s="173"/>
      <c r="AP52" s="174"/>
      <c r="AQ52" s="173"/>
      <c r="AR52" s="174"/>
      <c r="AS52" s="173"/>
      <c r="AT52" s="174"/>
      <c r="AU52" s="173"/>
      <c r="AV52" s="174"/>
      <c r="AW52" s="173"/>
      <c r="AX52" s="174"/>
      <c r="AY52" s="173"/>
      <c r="AZ52" s="174"/>
      <c r="BA52" s="173"/>
      <c r="BB52" s="174"/>
      <c r="BC52" s="173"/>
      <c r="BD52" s="174"/>
      <c r="BE52" s="173"/>
      <c r="BF52" s="174"/>
      <c r="BG52" s="173"/>
      <c r="BH52" s="174"/>
      <c r="BI52" s="173"/>
      <c r="BJ52" s="174"/>
      <c r="BK52" s="173"/>
      <c r="BL52" s="174"/>
      <c r="BM52" s="173"/>
      <c r="BN52" s="174"/>
      <c r="BO52" s="173"/>
      <c r="BP52" s="174"/>
      <c r="BQ52" s="173"/>
      <c r="BR52" s="174"/>
      <c r="BS52" s="173"/>
      <c r="BT52" s="176"/>
      <c r="BU52" s="335"/>
      <c r="BV52" s="336"/>
      <c r="BW52" s="336"/>
      <c r="BX52" s="336"/>
      <c r="BY52" s="322"/>
      <c r="BZ52" s="322"/>
      <c r="CA52" s="322"/>
      <c r="CB52" s="322"/>
      <c r="CC52" s="322"/>
      <c r="CD52" s="322"/>
      <c r="CE52" s="325"/>
      <c r="CF52" s="325"/>
      <c r="CG52" s="325"/>
      <c r="CH52" s="329"/>
      <c r="CI52" s="329"/>
      <c r="CJ52" s="329"/>
      <c r="CK52" s="329"/>
      <c r="CL52" s="330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50"/>
    </row>
    <row r="53" spans="1:115" ht="6" customHeight="1" thickBot="1" x14ac:dyDescent="0.3">
      <c r="A53" s="190"/>
      <c r="B53" s="191"/>
      <c r="C53" s="191"/>
      <c r="D53" s="192"/>
      <c r="E53" s="158"/>
      <c r="F53" s="159"/>
      <c r="G53" s="160"/>
      <c r="H53" s="159"/>
      <c r="I53" s="160"/>
      <c r="J53" s="159"/>
      <c r="K53" s="160"/>
      <c r="L53" s="159"/>
      <c r="M53" s="160"/>
      <c r="N53" s="159"/>
      <c r="O53" s="160"/>
      <c r="P53" s="159"/>
      <c r="Q53" s="160"/>
      <c r="R53" s="159"/>
      <c r="S53" s="160"/>
      <c r="T53" s="159"/>
      <c r="U53" s="160"/>
      <c r="V53" s="159"/>
      <c r="W53" s="160"/>
      <c r="X53" s="159"/>
      <c r="Y53" s="160"/>
      <c r="Z53" s="159"/>
      <c r="AA53" s="160"/>
      <c r="AB53" s="159"/>
      <c r="AC53" s="160"/>
      <c r="AD53" s="159"/>
      <c r="AE53" s="160"/>
      <c r="AF53" s="159"/>
      <c r="AG53" s="160"/>
      <c r="AH53" s="159"/>
      <c r="AI53" s="160"/>
      <c r="AJ53" s="159"/>
      <c r="AK53" s="160"/>
      <c r="AL53" s="159"/>
      <c r="AM53" s="160"/>
      <c r="AN53" s="159"/>
      <c r="AO53" s="160"/>
      <c r="AP53" s="159"/>
      <c r="AQ53" s="160"/>
      <c r="AR53" s="159"/>
      <c r="AS53" s="160"/>
      <c r="AT53" s="159"/>
      <c r="AU53" s="160"/>
      <c r="AV53" s="159"/>
      <c r="AW53" s="160"/>
      <c r="AX53" s="159"/>
      <c r="AY53" s="160"/>
      <c r="AZ53" s="159"/>
      <c r="BA53" s="160"/>
      <c r="BB53" s="159"/>
      <c r="BC53" s="160"/>
      <c r="BD53" s="159"/>
      <c r="BE53" s="160"/>
      <c r="BF53" s="159"/>
      <c r="BG53" s="160"/>
      <c r="BH53" s="159"/>
      <c r="BI53" s="160"/>
      <c r="BJ53" s="159"/>
      <c r="BK53" s="160"/>
      <c r="BL53" s="159"/>
      <c r="BM53" s="160"/>
      <c r="BN53" s="159"/>
      <c r="BO53" s="160"/>
      <c r="BP53" s="159"/>
      <c r="BQ53" s="160"/>
      <c r="BR53" s="159"/>
      <c r="BS53" s="160"/>
      <c r="BT53" s="163"/>
      <c r="BU53" s="337"/>
      <c r="BV53" s="338"/>
      <c r="BW53" s="338"/>
      <c r="BX53" s="338"/>
      <c r="BY53" s="323"/>
      <c r="BZ53" s="323"/>
      <c r="CA53" s="323"/>
      <c r="CB53" s="323"/>
      <c r="CC53" s="323"/>
      <c r="CD53" s="323"/>
      <c r="CE53" s="326"/>
      <c r="CF53" s="326"/>
      <c r="CG53" s="326"/>
      <c r="CH53" s="331"/>
      <c r="CI53" s="331"/>
      <c r="CJ53" s="331"/>
      <c r="CK53" s="331"/>
      <c r="CL53" s="332"/>
    </row>
    <row r="54" spans="1:115" ht="6" customHeight="1" x14ac:dyDescent="0.25">
      <c r="A54" s="190"/>
      <c r="B54" s="191"/>
      <c r="C54" s="191"/>
      <c r="D54" s="192"/>
      <c r="E54" s="158"/>
      <c r="F54" s="161"/>
      <c r="G54" s="162"/>
      <c r="H54" s="161"/>
      <c r="I54" s="162"/>
      <c r="J54" s="161"/>
      <c r="K54" s="162"/>
      <c r="L54" s="161"/>
      <c r="M54" s="162"/>
      <c r="N54" s="161"/>
      <c r="O54" s="162"/>
      <c r="P54" s="161"/>
      <c r="Q54" s="162"/>
      <c r="R54" s="161"/>
      <c r="S54" s="162"/>
      <c r="T54" s="161"/>
      <c r="U54" s="162"/>
      <c r="V54" s="161"/>
      <c r="W54" s="162"/>
      <c r="X54" s="161"/>
      <c r="Y54" s="162"/>
      <c r="Z54" s="161"/>
      <c r="AA54" s="162"/>
      <c r="AB54" s="161"/>
      <c r="AC54" s="162"/>
      <c r="AD54" s="161"/>
      <c r="AE54" s="162"/>
      <c r="AF54" s="161"/>
      <c r="AG54" s="162"/>
      <c r="AH54" s="161"/>
      <c r="AI54" s="162"/>
      <c r="AJ54" s="161"/>
      <c r="AK54" s="162"/>
      <c r="AL54" s="161"/>
      <c r="AM54" s="162"/>
      <c r="AN54" s="161"/>
      <c r="AO54" s="162"/>
      <c r="AP54" s="161"/>
      <c r="AQ54" s="162"/>
      <c r="AR54" s="161"/>
      <c r="AS54" s="162"/>
      <c r="AT54" s="161"/>
      <c r="AU54" s="162"/>
      <c r="AV54" s="161"/>
      <c r="AW54" s="162"/>
      <c r="AX54" s="161"/>
      <c r="AY54" s="162"/>
      <c r="AZ54" s="161"/>
      <c r="BA54" s="162"/>
      <c r="BB54" s="161"/>
      <c r="BC54" s="162"/>
      <c r="BD54" s="161"/>
      <c r="BE54" s="162"/>
      <c r="BF54" s="161"/>
      <c r="BG54" s="162"/>
      <c r="BH54" s="161"/>
      <c r="BI54" s="162"/>
      <c r="BJ54" s="161"/>
      <c r="BK54" s="162"/>
      <c r="BL54" s="161"/>
      <c r="BM54" s="162"/>
      <c r="BN54" s="161"/>
      <c r="BO54" s="162"/>
      <c r="BP54" s="161"/>
      <c r="BQ54" s="162"/>
      <c r="BR54" s="161"/>
      <c r="BS54" s="162"/>
      <c r="BT54" s="163"/>
      <c r="BU54" s="286" t="s">
        <v>4</v>
      </c>
      <c r="BV54" s="287"/>
      <c r="BW54" s="288">
        <v>1</v>
      </c>
      <c r="BX54" s="288">
        <v>2</v>
      </c>
      <c r="BY54" s="284">
        <v>1.7</v>
      </c>
      <c r="BZ54" s="284"/>
      <c r="CA54" s="284"/>
      <c r="CB54" s="284"/>
      <c r="CC54" s="284"/>
      <c r="CD54" s="284"/>
      <c r="CE54" s="285">
        <v>1.4</v>
      </c>
      <c r="CF54" s="285"/>
      <c r="CG54" s="285"/>
      <c r="CH54" s="223" t="str">
        <f t="shared" ref="CH54" si="328">IF(DJ54&gt;0,DJ54,"")</f>
        <v/>
      </c>
      <c r="CI54" s="224"/>
      <c r="CJ54" s="224"/>
      <c r="CK54" s="224"/>
      <c r="CL54" s="225"/>
      <c r="CO54" s="53">
        <f t="shared" ref="CO54" si="329">HLOOKUP(BW54,$E$65:$BT$74,3)</f>
        <v>0</v>
      </c>
      <c r="CP54" s="53">
        <f t="shared" ref="CP54" si="330">HLOOKUP(BW54,$E$65:$BT$74,5)</f>
        <v>5</v>
      </c>
      <c r="CQ54" s="53">
        <f t="shared" ref="CQ54" si="331">HLOOKUP(BW54,$E$65:$BT$74,7)</f>
        <v>0</v>
      </c>
      <c r="CR54" s="53">
        <f t="shared" ref="CR54" si="332">HLOOKUP(BW54,$E$65:$BT$74,9)</f>
        <v>0</v>
      </c>
      <c r="CS54" s="53">
        <f t="shared" ref="CS54" si="333">HLOOKUP(BX54,$E$65:$BT$74,3)</f>
        <v>10</v>
      </c>
      <c r="CT54" s="53">
        <f t="shared" ref="CT54" si="334">HLOOKUP(BX54,$E$65:$BT$74,5)</f>
        <v>20</v>
      </c>
      <c r="CU54" s="53">
        <f t="shared" ref="CU54" si="335">HLOOKUP(BX54,$E$65:$BT$74,7)</f>
        <v>30</v>
      </c>
      <c r="CV54" s="53">
        <f t="shared" ref="CV54" si="336">HLOOKUP(BX54,$E$65:$BT$74,9)</f>
        <v>40</v>
      </c>
      <c r="CW54" s="53">
        <f t="shared" ref="CW54" si="337">COUNTIF($CO54:$CV55,CW$4)</f>
        <v>1</v>
      </c>
      <c r="CX54" s="53">
        <f t="shared" ref="CX54" si="338">COUNTIF($CO54:$CV55,CX$4)</f>
        <v>1</v>
      </c>
      <c r="CY54" s="53">
        <f t="shared" ref="CY54" si="339">COUNTIF($CO54:$CV55,CY$4)</f>
        <v>1</v>
      </c>
      <c r="CZ54" s="53">
        <f t="shared" ref="CZ54" si="340">COUNTIF($CO54:$CV55,CZ$4)</f>
        <v>1</v>
      </c>
      <c r="DA54" s="53">
        <f t="shared" ref="DA54" si="341">COUNTIF($CO54:$CV55,DA$4)</f>
        <v>1</v>
      </c>
      <c r="DB54" s="53">
        <f t="shared" ref="DB54" si="342">COUNTIF($CO54:$CV55,DB$4)</f>
        <v>0</v>
      </c>
      <c r="DC54" s="53">
        <f t="shared" ref="DC54" si="343">IF(CW54=2,DC$4,0)</f>
        <v>0</v>
      </c>
      <c r="DD54" s="53">
        <f t="shared" ref="DD54" si="344">IF(CX54=2,DD$4,0)</f>
        <v>0</v>
      </c>
      <c r="DE54" s="53">
        <f t="shared" ref="DE54" si="345">IF(CY54=2,DE$4,0)</f>
        <v>0</v>
      </c>
      <c r="DF54" s="53">
        <f t="shared" ref="DF54" si="346">IF(CZ54=2,DF$4,0)</f>
        <v>0</v>
      </c>
      <c r="DG54" s="53">
        <f t="shared" ref="DG54" si="347">IF(DA54=2,DG$4,0)</f>
        <v>0</v>
      </c>
      <c r="DH54" s="53">
        <f t="shared" ref="DH54" si="348">IF(DB54=2,DH$4,0)</f>
        <v>0</v>
      </c>
      <c r="DI54" s="52">
        <f t="shared" ref="DI54" si="349">IF(COUNTIF(CW54:DB55,2)&gt;1,1,0)</f>
        <v>0</v>
      </c>
      <c r="DJ54" s="53">
        <f t="shared" ref="DJ54" si="350">IF(AND(SUM(DC54:DH55)&gt;0,DI54=0),SUM(DC54:DH55),0)</f>
        <v>0</v>
      </c>
    </row>
    <row r="55" spans="1:115" ht="6" customHeight="1" x14ac:dyDescent="0.25">
      <c r="A55" s="190"/>
      <c r="B55" s="191"/>
      <c r="C55" s="191"/>
      <c r="D55" s="192"/>
      <c r="E55" s="158"/>
      <c r="F55" s="159"/>
      <c r="G55" s="160"/>
      <c r="H55" s="159"/>
      <c r="I55" s="160"/>
      <c r="J55" s="159"/>
      <c r="K55" s="160"/>
      <c r="L55" s="159"/>
      <c r="M55" s="160"/>
      <c r="N55" s="159"/>
      <c r="O55" s="160"/>
      <c r="P55" s="159"/>
      <c r="Q55" s="160"/>
      <c r="R55" s="159"/>
      <c r="S55" s="160"/>
      <c r="T55" s="159"/>
      <c r="U55" s="160"/>
      <c r="V55" s="159"/>
      <c r="W55" s="160"/>
      <c r="X55" s="159"/>
      <c r="Y55" s="160"/>
      <c r="Z55" s="159"/>
      <c r="AA55" s="160"/>
      <c r="AB55" s="159"/>
      <c r="AC55" s="160"/>
      <c r="AD55" s="159"/>
      <c r="AE55" s="160"/>
      <c r="AF55" s="159"/>
      <c r="AG55" s="160"/>
      <c r="AH55" s="159"/>
      <c r="AI55" s="160"/>
      <c r="AJ55" s="159"/>
      <c r="AK55" s="160"/>
      <c r="AL55" s="159"/>
      <c r="AM55" s="160"/>
      <c r="AN55" s="159"/>
      <c r="AO55" s="160"/>
      <c r="AP55" s="159"/>
      <c r="AQ55" s="160"/>
      <c r="AR55" s="159"/>
      <c r="AS55" s="160"/>
      <c r="AT55" s="159"/>
      <c r="AU55" s="160"/>
      <c r="AV55" s="159"/>
      <c r="AW55" s="160"/>
      <c r="AX55" s="159"/>
      <c r="AY55" s="160"/>
      <c r="AZ55" s="159"/>
      <c r="BA55" s="160"/>
      <c r="BB55" s="159"/>
      <c r="BC55" s="160"/>
      <c r="BD55" s="159"/>
      <c r="BE55" s="160"/>
      <c r="BF55" s="159"/>
      <c r="BG55" s="160"/>
      <c r="BH55" s="159"/>
      <c r="BI55" s="160"/>
      <c r="BJ55" s="159"/>
      <c r="BK55" s="160"/>
      <c r="BL55" s="159"/>
      <c r="BM55" s="160"/>
      <c r="BN55" s="159"/>
      <c r="BO55" s="160"/>
      <c r="BP55" s="159"/>
      <c r="BQ55" s="160"/>
      <c r="BR55" s="159"/>
      <c r="BS55" s="160"/>
      <c r="BT55" s="163"/>
      <c r="BU55" s="257"/>
      <c r="BV55" s="258"/>
      <c r="BW55" s="261"/>
      <c r="BX55" s="261"/>
      <c r="BY55" s="255"/>
      <c r="BZ55" s="255"/>
      <c r="CA55" s="255"/>
      <c r="CB55" s="255"/>
      <c r="CC55" s="255"/>
      <c r="CD55" s="255"/>
      <c r="CE55" s="256"/>
      <c r="CF55" s="256"/>
      <c r="CG55" s="256"/>
      <c r="CH55" s="224"/>
      <c r="CI55" s="224"/>
      <c r="CJ55" s="224"/>
      <c r="CK55" s="224"/>
      <c r="CL55" s="225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</row>
    <row r="56" spans="1:115" ht="6" customHeight="1" x14ac:dyDescent="0.25">
      <c r="A56" s="190"/>
      <c r="B56" s="191"/>
      <c r="C56" s="191"/>
      <c r="D56" s="192"/>
      <c r="E56" s="158"/>
      <c r="F56" s="161"/>
      <c r="G56" s="162"/>
      <c r="H56" s="161"/>
      <c r="I56" s="162"/>
      <c r="J56" s="161"/>
      <c r="K56" s="162"/>
      <c r="L56" s="161"/>
      <c r="M56" s="162"/>
      <c r="N56" s="161"/>
      <c r="O56" s="162"/>
      <c r="P56" s="161"/>
      <c r="Q56" s="162"/>
      <c r="R56" s="161"/>
      <c r="S56" s="162"/>
      <c r="T56" s="161"/>
      <c r="U56" s="162"/>
      <c r="V56" s="161"/>
      <c r="W56" s="162"/>
      <c r="X56" s="161"/>
      <c r="Y56" s="162"/>
      <c r="Z56" s="161"/>
      <c r="AA56" s="162"/>
      <c r="AB56" s="161"/>
      <c r="AC56" s="162"/>
      <c r="AD56" s="161"/>
      <c r="AE56" s="162"/>
      <c r="AF56" s="161"/>
      <c r="AG56" s="162"/>
      <c r="AH56" s="161"/>
      <c r="AI56" s="162"/>
      <c r="AJ56" s="161"/>
      <c r="AK56" s="162"/>
      <c r="AL56" s="161"/>
      <c r="AM56" s="162"/>
      <c r="AN56" s="161"/>
      <c r="AO56" s="162"/>
      <c r="AP56" s="161"/>
      <c r="AQ56" s="162"/>
      <c r="AR56" s="161"/>
      <c r="AS56" s="162"/>
      <c r="AT56" s="161"/>
      <c r="AU56" s="162"/>
      <c r="AV56" s="161"/>
      <c r="AW56" s="162"/>
      <c r="AX56" s="161"/>
      <c r="AY56" s="162"/>
      <c r="AZ56" s="161"/>
      <c r="BA56" s="162"/>
      <c r="BB56" s="161"/>
      <c r="BC56" s="162"/>
      <c r="BD56" s="161"/>
      <c r="BE56" s="162"/>
      <c r="BF56" s="161"/>
      <c r="BG56" s="162"/>
      <c r="BH56" s="161"/>
      <c r="BI56" s="162"/>
      <c r="BJ56" s="161"/>
      <c r="BK56" s="162"/>
      <c r="BL56" s="161"/>
      <c r="BM56" s="162"/>
      <c r="BN56" s="161"/>
      <c r="BO56" s="162"/>
      <c r="BP56" s="161"/>
      <c r="BQ56" s="162"/>
      <c r="BR56" s="161"/>
      <c r="BS56" s="162"/>
      <c r="BT56" s="163"/>
      <c r="BU56" s="257" t="s">
        <v>4</v>
      </c>
      <c r="BV56" s="258"/>
      <c r="BW56" s="261">
        <v>8</v>
      </c>
      <c r="BX56" s="261">
        <v>9</v>
      </c>
      <c r="BY56" s="255">
        <v>1.6</v>
      </c>
      <c r="BZ56" s="255"/>
      <c r="CA56" s="255"/>
      <c r="CB56" s="255"/>
      <c r="CC56" s="255"/>
      <c r="CD56" s="255"/>
      <c r="CE56" s="256">
        <v>1.2</v>
      </c>
      <c r="CF56" s="256"/>
      <c r="CG56" s="256"/>
      <c r="CH56" s="223" t="str">
        <f t="shared" ref="CH56" si="351">IF(DJ56&gt;0,DJ56,"")</f>
        <v/>
      </c>
      <c r="CI56" s="224"/>
      <c r="CJ56" s="224"/>
      <c r="CK56" s="224"/>
      <c r="CL56" s="225"/>
      <c r="CO56" s="53">
        <f t="shared" ref="CO56" si="352">HLOOKUP(BW56,$E$65:$BT$74,3)</f>
        <v>20</v>
      </c>
      <c r="CP56" s="53">
        <f t="shared" ref="CP56" si="353">HLOOKUP(BW56,$E$65:$BT$74,5)</f>
        <v>0</v>
      </c>
      <c r="CQ56" s="53">
        <f t="shared" ref="CQ56" si="354">HLOOKUP(BW56,$E$65:$BT$74,7)</f>
        <v>0</v>
      </c>
      <c r="CR56" s="53">
        <f t="shared" ref="CR56" si="355">HLOOKUP(BW56,$E$65:$BT$74,9)</f>
        <v>0</v>
      </c>
      <c r="CS56" s="53">
        <f t="shared" ref="CS56" si="356">HLOOKUP(BX56,$E$65:$BT$74,3)</f>
        <v>5</v>
      </c>
      <c r="CT56" s="53">
        <f t="shared" ref="CT56" si="357">HLOOKUP(BX56,$E$65:$BT$74,5)</f>
        <v>10</v>
      </c>
      <c r="CU56" s="53">
        <f t="shared" ref="CU56" si="358">HLOOKUP(BX56,$E$65:$BT$74,7)</f>
        <v>0</v>
      </c>
      <c r="CV56" s="53">
        <f t="shared" ref="CV56" si="359">HLOOKUP(BX56,$E$65:$BT$74,9)</f>
        <v>0</v>
      </c>
      <c r="CW56" s="53">
        <f t="shared" ref="CW56" si="360">COUNTIF($CO56:$CV57,CW$4)</f>
        <v>1</v>
      </c>
      <c r="CX56" s="53">
        <f t="shared" ref="CX56" si="361">COUNTIF($CO56:$CV57,CX$4)</f>
        <v>1</v>
      </c>
      <c r="CY56" s="53">
        <f t="shared" ref="CY56" si="362">COUNTIF($CO56:$CV57,CY$4)</f>
        <v>1</v>
      </c>
      <c r="CZ56" s="53">
        <f t="shared" ref="CZ56" si="363">COUNTIF($CO56:$CV57,CZ$4)</f>
        <v>0</v>
      </c>
      <c r="DA56" s="53">
        <f t="shared" ref="DA56" si="364">COUNTIF($CO56:$CV57,DA$4)</f>
        <v>0</v>
      </c>
      <c r="DB56" s="53">
        <f t="shared" ref="DB56" si="365">COUNTIF($CO56:$CV57,DB$4)</f>
        <v>0</v>
      </c>
      <c r="DC56" s="53">
        <f t="shared" ref="DC56" si="366">IF(CW56=2,DC$4,0)</f>
        <v>0</v>
      </c>
      <c r="DD56" s="53">
        <f t="shared" ref="DD56" si="367">IF(CX56=2,DD$4,0)</f>
        <v>0</v>
      </c>
      <c r="DE56" s="53">
        <f t="shared" ref="DE56" si="368">IF(CY56=2,DE$4,0)</f>
        <v>0</v>
      </c>
      <c r="DF56" s="53">
        <f t="shared" ref="DF56" si="369">IF(CZ56=2,DF$4,0)</f>
        <v>0</v>
      </c>
      <c r="DG56" s="53">
        <f t="shared" ref="DG56" si="370">IF(DA56=2,DG$4,0)</f>
        <v>0</v>
      </c>
      <c r="DH56" s="53">
        <f t="shared" ref="DH56" si="371">IF(DB56=2,DH$4,0)</f>
        <v>0</v>
      </c>
      <c r="DI56" s="52">
        <f t="shared" ref="DI56" si="372">IF(COUNTIF(CW56:DB57,2)&gt;1,1,0)</f>
        <v>0</v>
      </c>
      <c r="DJ56" s="53">
        <f t="shared" ref="DJ56" si="373">IF(AND(SUM(DC56:DH57)&gt;0,DI56=0),SUM(DC56:DH57),0)</f>
        <v>0</v>
      </c>
    </row>
    <row r="57" spans="1:115" ht="6" customHeight="1" x14ac:dyDescent="0.25">
      <c r="A57" s="190"/>
      <c r="B57" s="191"/>
      <c r="C57" s="191"/>
      <c r="D57" s="192"/>
      <c r="E57" s="158"/>
      <c r="F57" s="159"/>
      <c r="G57" s="160"/>
      <c r="H57" s="159"/>
      <c r="I57" s="160"/>
      <c r="J57" s="159"/>
      <c r="K57" s="160"/>
      <c r="L57" s="159"/>
      <c r="M57" s="160"/>
      <c r="N57" s="159"/>
      <c r="O57" s="160"/>
      <c r="P57" s="159"/>
      <c r="Q57" s="160"/>
      <c r="R57" s="159"/>
      <c r="S57" s="160"/>
      <c r="T57" s="159"/>
      <c r="U57" s="160"/>
      <c r="V57" s="159"/>
      <c r="W57" s="160"/>
      <c r="X57" s="159"/>
      <c r="Y57" s="160"/>
      <c r="Z57" s="159"/>
      <c r="AA57" s="160"/>
      <c r="AB57" s="159"/>
      <c r="AC57" s="160"/>
      <c r="AD57" s="159"/>
      <c r="AE57" s="160"/>
      <c r="AF57" s="159"/>
      <c r="AG57" s="160"/>
      <c r="AH57" s="159"/>
      <c r="AI57" s="160"/>
      <c r="AJ57" s="159"/>
      <c r="AK57" s="160"/>
      <c r="AL57" s="159"/>
      <c r="AM57" s="160"/>
      <c r="AN57" s="159"/>
      <c r="AO57" s="160"/>
      <c r="AP57" s="159"/>
      <c r="AQ57" s="160"/>
      <c r="AR57" s="159"/>
      <c r="AS57" s="160"/>
      <c r="AT57" s="159"/>
      <c r="AU57" s="160"/>
      <c r="AV57" s="159"/>
      <c r="AW57" s="160"/>
      <c r="AX57" s="159"/>
      <c r="AY57" s="160"/>
      <c r="AZ57" s="159"/>
      <c r="BA57" s="160"/>
      <c r="BB57" s="159"/>
      <c r="BC57" s="160"/>
      <c r="BD57" s="159"/>
      <c r="BE57" s="160"/>
      <c r="BF57" s="159"/>
      <c r="BG57" s="160"/>
      <c r="BH57" s="159"/>
      <c r="BI57" s="160"/>
      <c r="BJ57" s="159"/>
      <c r="BK57" s="160"/>
      <c r="BL57" s="159"/>
      <c r="BM57" s="160"/>
      <c r="BN57" s="159"/>
      <c r="BO57" s="160"/>
      <c r="BP57" s="159"/>
      <c r="BQ57" s="160"/>
      <c r="BR57" s="159"/>
      <c r="BS57" s="160"/>
      <c r="BT57" s="163"/>
      <c r="BU57" s="257"/>
      <c r="BV57" s="258"/>
      <c r="BW57" s="261"/>
      <c r="BX57" s="261"/>
      <c r="BY57" s="255"/>
      <c r="BZ57" s="255"/>
      <c r="CA57" s="255"/>
      <c r="CB57" s="255"/>
      <c r="CC57" s="255"/>
      <c r="CD57" s="255"/>
      <c r="CE57" s="256"/>
      <c r="CF57" s="256"/>
      <c r="CG57" s="256"/>
      <c r="CH57" s="224"/>
      <c r="CI57" s="224"/>
      <c r="CJ57" s="224"/>
      <c r="CK57" s="224"/>
      <c r="CL57" s="225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</row>
    <row r="58" spans="1:115" ht="6" customHeight="1" x14ac:dyDescent="0.25">
      <c r="A58" s="190"/>
      <c r="B58" s="191"/>
      <c r="C58" s="191"/>
      <c r="D58" s="192"/>
      <c r="E58" s="158"/>
      <c r="F58" s="161"/>
      <c r="G58" s="162"/>
      <c r="H58" s="161"/>
      <c r="I58" s="162"/>
      <c r="J58" s="161"/>
      <c r="K58" s="162"/>
      <c r="L58" s="161"/>
      <c r="M58" s="162"/>
      <c r="N58" s="161"/>
      <c r="O58" s="162"/>
      <c r="P58" s="161"/>
      <c r="Q58" s="162"/>
      <c r="R58" s="161"/>
      <c r="S58" s="162"/>
      <c r="T58" s="161"/>
      <c r="U58" s="162"/>
      <c r="V58" s="161"/>
      <c r="W58" s="162"/>
      <c r="X58" s="161"/>
      <c r="Y58" s="162"/>
      <c r="Z58" s="161"/>
      <c r="AA58" s="162"/>
      <c r="AB58" s="161"/>
      <c r="AC58" s="162"/>
      <c r="AD58" s="161"/>
      <c r="AE58" s="162"/>
      <c r="AF58" s="161"/>
      <c r="AG58" s="162"/>
      <c r="AH58" s="161"/>
      <c r="AI58" s="162"/>
      <c r="AJ58" s="161"/>
      <c r="AK58" s="162"/>
      <c r="AL58" s="161"/>
      <c r="AM58" s="162"/>
      <c r="AN58" s="161"/>
      <c r="AO58" s="162"/>
      <c r="AP58" s="161"/>
      <c r="AQ58" s="162"/>
      <c r="AR58" s="161"/>
      <c r="AS58" s="162"/>
      <c r="AT58" s="161"/>
      <c r="AU58" s="162"/>
      <c r="AV58" s="161"/>
      <c r="AW58" s="162"/>
      <c r="AX58" s="161"/>
      <c r="AY58" s="162"/>
      <c r="AZ58" s="161"/>
      <c r="BA58" s="162"/>
      <c r="BB58" s="161"/>
      <c r="BC58" s="162"/>
      <c r="BD58" s="161"/>
      <c r="BE58" s="162"/>
      <c r="BF58" s="161"/>
      <c r="BG58" s="162"/>
      <c r="BH58" s="161"/>
      <c r="BI58" s="162"/>
      <c r="BJ58" s="161"/>
      <c r="BK58" s="162"/>
      <c r="BL58" s="161"/>
      <c r="BM58" s="162"/>
      <c r="BN58" s="161"/>
      <c r="BO58" s="162"/>
      <c r="BP58" s="161"/>
      <c r="BQ58" s="162"/>
      <c r="BR58" s="161"/>
      <c r="BS58" s="162"/>
      <c r="BT58" s="163"/>
      <c r="BU58" s="257" t="s">
        <v>4</v>
      </c>
      <c r="BV58" s="258"/>
      <c r="BW58" s="261">
        <v>2</v>
      </c>
      <c r="BX58" s="261">
        <v>7</v>
      </c>
      <c r="BY58" s="255">
        <v>35.4</v>
      </c>
      <c r="BZ58" s="255"/>
      <c r="CA58" s="255"/>
      <c r="CB58" s="255"/>
      <c r="CC58" s="255"/>
      <c r="CD58" s="255"/>
      <c r="CE58" s="256">
        <v>0.2</v>
      </c>
      <c r="CF58" s="256"/>
      <c r="CG58" s="256"/>
      <c r="CH58" s="223">
        <f t="shared" ref="CH58" si="374">IF(DJ58&gt;0,DJ58,"")</f>
        <v>20</v>
      </c>
      <c r="CI58" s="224"/>
      <c r="CJ58" s="224"/>
      <c r="CK58" s="224"/>
      <c r="CL58" s="225"/>
      <c r="CO58" s="53">
        <f t="shared" ref="CO58" si="375">HLOOKUP(BW58,$E$65:$BT$74,3)</f>
        <v>10</v>
      </c>
      <c r="CP58" s="53">
        <f t="shared" ref="CP58" si="376">HLOOKUP(BW58,$E$65:$BT$74,5)</f>
        <v>20</v>
      </c>
      <c r="CQ58" s="53">
        <f t="shared" ref="CQ58" si="377">HLOOKUP(BW58,$E$65:$BT$74,7)</f>
        <v>30</v>
      </c>
      <c r="CR58" s="53">
        <f t="shared" ref="CR58" si="378">HLOOKUP(BW58,$E$65:$BT$74,9)</f>
        <v>40</v>
      </c>
      <c r="CS58" s="53">
        <f t="shared" ref="CS58" si="379">HLOOKUP(BX58,$E$65:$BT$74,3)</f>
        <v>20</v>
      </c>
      <c r="CT58" s="53">
        <f t="shared" ref="CT58" si="380">HLOOKUP(BX58,$E$65:$BT$74,5)</f>
        <v>50</v>
      </c>
      <c r="CU58" s="53">
        <f t="shared" ref="CU58" si="381">HLOOKUP(BX58,$E$65:$BT$74,7)</f>
        <v>0</v>
      </c>
      <c r="CV58" s="53">
        <f t="shared" ref="CV58" si="382">HLOOKUP(BX58,$E$65:$BT$74,9)</f>
        <v>0</v>
      </c>
      <c r="CW58" s="53">
        <f t="shared" ref="CW58" si="383">COUNTIF($CO58:$CV59,CW$4)</f>
        <v>0</v>
      </c>
      <c r="CX58" s="53">
        <f t="shared" ref="CX58" si="384">COUNTIF($CO58:$CV59,CX$4)</f>
        <v>1</v>
      </c>
      <c r="CY58" s="53">
        <f t="shared" ref="CY58" si="385">COUNTIF($CO58:$CV59,CY$4)</f>
        <v>2</v>
      </c>
      <c r="CZ58" s="53">
        <f t="shared" ref="CZ58" si="386">COUNTIF($CO58:$CV59,CZ$4)</f>
        <v>1</v>
      </c>
      <c r="DA58" s="53">
        <f t="shared" ref="DA58" si="387">COUNTIF($CO58:$CV59,DA$4)</f>
        <v>1</v>
      </c>
      <c r="DB58" s="53">
        <f t="shared" ref="DB58" si="388">COUNTIF($CO58:$CV59,DB$4)</f>
        <v>1</v>
      </c>
      <c r="DC58" s="53">
        <f t="shared" ref="DC58" si="389">IF(CW58=2,DC$4,0)</f>
        <v>0</v>
      </c>
      <c r="DD58" s="53">
        <f t="shared" ref="DD58" si="390">IF(CX58=2,DD$4,0)</f>
        <v>0</v>
      </c>
      <c r="DE58" s="53">
        <f t="shared" ref="DE58" si="391">IF(CY58=2,DE$4,0)</f>
        <v>20</v>
      </c>
      <c r="DF58" s="53">
        <f t="shared" ref="DF58" si="392">IF(CZ58=2,DF$4,0)</f>
        <v>0</v>
      </c>
      <c r="DG58" s="53">
        <f t="shared" ref="DG58" si="393">IF(DA58=2,DG$4,0)</f>
        <v>0</v>
      </c>
      <c r="DH58" s="53">
        <f t="shared" ref="DH58" si="394">IF(DB58=2,DH$4,0)</f>
        <v>0</v>
      </c>
      <c r="DI58" s="52">
        <f t="shared" ref="DI58" si="395">IF(COUNTIF(CW58:DB59,2)&gt;1,1,0)</f>
        <v>0</v>
      </c>
      <c r="DJ58" s="53">
        <f t="shared" ref="DJ58" si="396">IF(AND(SUM(DC58:DH59)&gt;0,DI58=0),SUM(DC58:DH59),0)</f>
        <v>20</v>
      </c>
    </row>
    <row r="59" spans="1:115" ht="6" customHeight="1" x14ac:dyDescent="0.25">
      <c r="A59" s="190"/>
      <c r="B59" s="191"/>
      <c r="C59" s="191"/>
      <c r="D59" s="192"/>
      <c r="E59" s="158"/>
      <c r="F59" s="159"/>
      <c r="G59" s="160"/>
      <c r="H59" s="159"/>
      <c r="I59" s="160"/>
      <c r="J59" s="159"/>
      <c r="K59" s="160"/>
      <c r="L59" s="159"/>
      <c r="M59" s="160"/>
      <c r="N59" s="159"/>
      <c r="O59" s="160"/>
      <c r="P59" s="159"/>
      <c r="Q59" s="160"/>
      <c r="R59" s="159"/>
      <c r="S59" s="160"/>
      <c r="T59" s="159"/>
      <c r="U59" s="160"/>
      <c r="V59" s="159"/>
      <c r="W59" s="160"/>
      <c r="X59" s="159"/>
      <c r="Y59" s="160"/>
      <c r="Z59" s="159"/>
      <c r="AA59" s="160"/>
      <c r="AB59" s="159"/>
      <c r="AC59" s="160"/>
      <c r="AD59" s="159"/>
      <c r="AE59" s="160"/>
      <c r="AF59" s="159"/>
      <c r="AG59" s="160"/>
      <c r="AH59" s="159"/>
      <c r="AI59" s="160"/>
      <c r="AJ59" s="159"/>
      <c r="AK59" s="160"/>
      <c r="AL59" s="159"/>
      <c r="AM59" s="160"/>
      <c r="AN59" s="159"/>
      <c r="AO59" s="160"/>
      <c r="AP59" s="159"/>
      <c r="AQ59" s="160"/>
      <c r="AR59" s="159"/>
      <c r="AS59" s="160"/>
      <c r="AT59" s="159"/>
      <c r="AU59" s="160"/>
      <c r="AV59" s="159"/>
      <c r="AW59" s="160"/>
      <c r="AX59" s="159"/>
      <c r="AY59" s="160"/>
      <c r="AZ59" s="159"/>
      <c r="BA59" s="160"/>
      <c r="BB59" s="159"/>
      <c r="BC59" s="160"/>
      <c r="BD59" s="159"/>
      <c r="BE59" s="160"/>
      <c r="BF59" s="159"/>
      <c r="BG59" s="160"/>
      <c r="BH59" s="159"/>
      <c r="BI59" s="160"/>
      <c r="BJ59" s="159"/>
      <c r="BK59" s="160"/>
      <c r="BL59" s="159"/>
      <c r="BM59" s="160"/>
      <c r="BN59" s="159"/>
      <c r="BO59" s="160"/>
      <c r="BP59" s="159"/>
      <c r="BQ59" s="160"/>
      <c r="BR59" s="159"/>
      <c r="BS59" s="160"/>
      <c r="BT59" s="163"/>
      <c r="BU59" s="257"/>
      <c r="BV59" s="258"/>
      <c r="BW59" s="261"/>
      <c r="BX59" s="261"/>
      <c r="BY59" s="255"/>
      <c r="BZ59" s="255"/>
      <c r="CA59" s="255"/>
      <c r="CB59" s="255"/>
      <c r="CC59" s="255"/>
      <c r="CD59" s="255"/>
      <c r="CE59" s="256"/>
      <c r="CF59" s="256"/>
      <c r="CG59" s="256"/>
      <c r="CH59" s="224"/>
      <c r="CI59" s="224"/>
      <c r="CJ59" s="224"/>
      <c r="CK59" s="224"/>
      <c r="CL59" s="225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</row>
    <row r="60" spans="1:115" ht="6" customHeight="1" x14ac:dyDescent="0.25">
      <c r="A60" s="190"/>
      <c r="B60" s="191"/>
      <c r="C60" s="191"/>
      <c r="D60" s="192"/>
      <c r="E60" s="158"/>
      <c r="F60" s="161"/>
      <c r="G60" s="162"/>
      <c r="H60" s="161"/>
      <c r="I60" s="162"/>
      <c r="J60" s="161"/>
      <c r="K60" s="162"/>
      <c r="L60" s="161"/>
      <c r="M60" s="162"/>
      <c r="N60" s="161"/>
      <c r="O60" s="162"/>
      <c r="P60" s="161"/>
      <c r="Q60" s="162"/>
      <c r="R60" s="161"/>
      <c r="S60" s="162"/>
      <c r="T60" s="161"/>
      <c r="U60" s="162"/>
      <c r="V60" s="161"/>
      <c r="W60" s="162"/>
      <c r="X60" s="161"/>
      <c r="Y60" s="162"/>
      <c r="Z60" s="161"/>
      <c r="AA60" s="162"/>
      <c r="AB60" s="161"/>
      <c r="AC60" s="162"/>
      <c r="AD60" s="161"/>
      <c r="AE60" s="162"/>
      <c r="AF60" s="161"/>
      <c r="AG60" s="162"/>
      <c r="AH60" s="161"/>
      <c r="AI60" s="162"/>
      <c r="AJ60" s="161"/>
      <c r="AK60" s="162"/>
      <c r="AL60" s="161"/>
      <c r="AM60" s="162"/>
      <c r="AN60" s="161"/>
      <c r="AO60" s="162"/>
      <c r="AP60" s="161"/>
      <c r="AQ60" s="162"/>
      <c r="AR60" s="161"/>
      <c r="AS60" s="162"/>
      <c r="AT60" s="161"/>
      <c r="AU60" s="162"/>
      <c r="AV60" s="161"/>
      <c r="AW60" s="162"/>
      <c r="AX60" s="161"/>
      <c r="AY60" s="162"/>
      <c r="AZ60" s="161"/>
      <c r="BA60" s="162"/>
      <c r="BB60" s="161"/>
      <c r="BC60" s="162"/>
      <c r="BD60" s="161"/>
      <c r="BE60" s="162"/>
      <c r="BF60" s="161"/>
      <c r="BG60" s="162"/>
      <c r="BH60" s="161"/>
      <c r="BI60" s="162"/>
      <c r="BJ60" s="161"/>
      <c r="BK60" s="162"/>
      <c r="BL60" s="161"/>
      <c r="BM60" s="162"/>
      <c r="BN60" s="161"/>
      <c r="BO60" s="162"/>
      <c r="BP60" s="161"/>
      <c r="BQ60" s="162"/>
      <c r="BR60" s="161"/>
      <c r="BS60" s="162"/>
      <c r="BT60" s="163"/>
      <c r="BU60" s="257" t="s">
        <v>4</v>
      </c>
      <c r="BV60" s="258"/>
      <c r="BW60" s="261"/>
      <c r="BX60" s="261"/>
      <c r="BY60" s="255"/>
      <c r="BZ60" s="255"/>
      <c r="CA60" s="255"/>
      <c r="CB60" s="255"/>
      <c r="CC60" s="255"/>
      <c r="CD60" s="255"/>
      <c r="CE60" s="256"/>
      <c r="CF60" s="256"/>
      <c r="CG60" s="256"/>
      <c r="CH60" s="223" t="str">
        <f t="shared" ref="CH60" si="397">IF(DJ60&gt;0,DJ60,"")</f>
        <v/>
      </c>
      <c r="CI60" s="224"/>
      <c r="CJ60" s="224"/>
      <c r="CK60" s="224"/>
      <c r="CL60" s="225"/>
      <c r="CO60" s="53" t="e">
        <f t="shared" ref="CO60" si="398">HLOOKUP(BW60,$E$65:$BT$74,3)</f>
        <v>#N/A</v>
      </c>
      <c r="CP60" s="53" t="e">
        <f t="shared" ref="CP60" si="399">HLOOKUP(BW60,$E$65:$BT$74,5)</f>
        <v>#N/A</v>
      </c>
      <c r="CQ60" s="53" t="e">
        <f t="shared" ref="CQ60" si="400">HLOOKUP(BW60,$E$65:$BT$74,7)</f>
        <v>#N/A</v>
      </c>
      <c r="CR60" s="53" t="e">
        <f t="shared" ref="CR60" si="401">HLOOKUP(BW60,$E$65:$BT$74,9)</f>
        <v>#N/A</v>
      </c>
      <c r="CS60" s="53" t="e">
        <f t="shared" ref="CS60" si="402">HLOOKUP(BX60,$E$65:$BT$74,3)</f>
        <v>#N/A</v>
      </c>
      <c r="CT60" s="53" t="e">
        <f t="shared" ref="CT60" si="403">HLOOKUP(BX60,$E$65:$BT$74,5)</f>
        <v>#N/A</v>
      </c>
      <c r="CU60" s="53" t="e">
        <f t="shared" ref="CU60" si="404">HLOOKUP(BX60,$E$65:$BT$74,7)</f>
        <v>#N/A</v>
      </c>
      <c r="CV60" s="53" t="e">
        <f t="shared" ref="CV60" si="405">HLOOKUP(BX60,$E$65:$BT$74,9)</f>
        <v>#N/A</v>
      </c>
      <c r="CW60" s="53">
        <f t="shared" ref="CW60" si="406">COUNTIF($CO60:$CV61,CW$4)</f>
        <v>0</v>
      </c>
      <c r="CX60" s="53">
        <f t="shared" ref="CX60" si="407">COUNTIF($CO60:$CV61,CX$4)</f>
        <v>0</v>
      </c>
      <c r="CY60" s="53">
        <f t="shared" ref="CY60" si="408">COUNTIF($CO60:$CV61,CY$4)</f>
        <v>0</v>
      </c>
      <c r="CZ60" s="53">
        <f t="shared" ref="CZ60" si="409">COUNTIF($CO60:$CV61,CZ$4)</f>
        <v>0</v>
      </c>
      <c r="DA60" s="53">
        <f t="shared" ref="DA60" si="410">COUNTIF($CO60:$CV61,DA$4)</f>
        <v>0</v>
      </c>
      <c r="DB60" s="53">
        <f t="shared" ref="DB60" si="411">COUNTIF($CO60:$CV61,DB$4)</f>
        <v>0</v>
      </c>
      <c r="DC60" s="53">
        <f t="shared" ref="DC60" si="412">IF(CW60=2,DC$4,0)</f>
        <v>0</v>
      </c>
      <c r="DD60" s="53">
        <f t="shared" ref="DD60" si="413">IF(CX60=2,DD$4,0)</f>
        <v>0</v>
      </c>
      <c r="DE60" s="53">
        <f t="shared" ref="DE60" si="414">IF(CY60=2,DE$4,0)</f>
        <v>0</v>
      </c>
      <c r="DF60" s="53">
        <f t="shared" ref="DF60" si="415">IF(CZ60=2,DF$4,0)</f>
        <v>0</v>
      </c>
      <c r="DG60" s="53">
        <f t="shared" ref="DG60" si="416">IF(DA60=2,DG$4,0)</f>
        <v>0</v>
      </c>
      <c r="DH60" s="53">
        <f t="shared" ref="DH60" si="417">IF(DB60=2,DH$4,0)</f>
        <v>0</v>
      </c>
      <c r="DI60" s="52">
        <f t="shared" ref="DI60" si="418">IF(COUNTIF(CW60:DB61,2)&gt;1,1,0)</f>
        <v>0</v>
      </c>
      <c r="DJ60" s="53">
        <f t="shared" ref="DJ60" si="419">IF(AND(SUM(DC60:DH61)&gt;0,DI60=0),SUM(DC60:DH61),0)</f>
        <v>0</v>
      </c>
    </row>
    <row r="61" spans="1:115" ht="6" customHeight="1" x14ac:dyDescent="0.25">
      <c r="A61" s="190"/>
      <c r="B61" s="191"/>
      <c r="C61" s="191"/>
      <c r="D61" s="192"/>
      <c r="E61" s="158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159"/>
      <c r="Q61" s="160"/>
      <c r="R61" s="159"/>
      <c r="S61" s="160"/>
      <c r="T61" s="159"/>
      <c r="U61" s="160"/>
      <c r="V61" s="159"/>
      <c r="W61" s="160"/>
      <c r="X61" s="159"/>
      <c r="Y61" s="160"/>
      <c r="Z61" s="159"/>
      <c r="AA61" s="160"/>
      <c r="AB61" s="159"/>
      <c r="AC61" s="160"/>
      <c r="AD61" s="159"/>
      <c r="AE61" s="160"/>
      <c r="AF61" s="159"/>
      <c r="AG61" s="160"/>
      <c r="AH61" s="159"/>
      <c r="AI61" s="160"/>
      <c r="AJ61" s="159"/>
      <c r="AK61" s="160"/>
      <c r="AL61" s="159"/>
      <c r="AM61" s="160"/>
      <c r="AN61" s="159"/>
      <c r="AO61" s="160"/>
      <c r="AP61" s="159"/>
      <c r="AQ61" s="160"/>
      <c r="AR61" s="159"/>
      <c r="AS61" s="160"/>
      <c r="AT61" s="159"/>
      <c r="AU61" s="160"/>
      <c r="AV61" s="159"/>
      <c r="AW61" s="160"/>
      <c r="AX61" s="159"/>
      <c r="AY61" s="160"/>
      <c r="AZ61" s="159"/>
      <c r="BA61" s="160"/>
      <c r="BB61" s="159"/>
      <c r="BC61" s="160"/>
      <c r="BD61" s="159"/>
      <c r="BE61" s="160"/>
      <c r="BF61" s="159"/>
      <c r="BG61" s="160"/>
      <c r="BH61" s="159"/>
      <c r="BI61" s="160"/>
      <c r="BJ61" s="159"/>
      <c r="BK61" s="160"/>
      <c r="BL61" s="159"/>
      <c r="BM61" s="160"/>
      <c r="BN61" s="159"/>
      <c r="BO61" s="160"/>
      <c r="BP61" s="159"/>
      <c r="BQ61" s="160"/>
      <c r="BR61" s="159"/>
      <c r="BS61" s="160"/>
      <c r="BT61" s="163"/>
      <c r="BU61" s="257"/>
      <c r="BV61" s="258"/>
      <c r="BW61" s="261"/>
      <c r="BX61" s="261"/>
      <c r="BY61" s="255"/>
      <c r="BZ61" s="255"/>
      <c r="CA61" s="255"/>
      <c r="CB61" s="255"/>
      <c r="CC61" s="255"/>
      <c r="CD61" s="255"/>
      <c r="CE61" s="256"/>
      <c r="CF61" s="256"/>
      <c r="CG61" s="256"/>
      <c r="CH61" s="224"/>
      <c r="CI61" s="224"/>
      <c r="CJ61" s="224"/>
      <c r="CK61" s="224"/>
      <c r="CL61" s="225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</row>
    <row r="62" spans="1:115" ht="6" customHeight="1" x14ac:dyDescent="0.25">
      <c r="A62" s="190"/>
      <c r="B62" s="191"/>
      <c r="C62" s="191"/>
      <c r="D62" s="192"/>
      <c r="E62" s="158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1"/>
      <c r="S62" s="162"/>
      <c r="T62" s="161"/>
      <c r="U62" s="162"/>
      <c r="V62" s="161"/>
      <c r="W62" s="162"/>
      <c r="X62" s="161"/>
      <c r="Y62" s="162"/>
      <c r="Z62" s="161"/>
      <c r="AA62" s="162"/>
      <c r="AB62" s="161"/>
      <c r="AC62" s="162"/>
      <c r="AD62" s="161"/>
      <c r="AE62" s="162"/>
      <c r="AF62" s="161"/>
      <c r="AG62" s="162"/>
      <c r="AH62" s="161"/>
      <c r="AI62" s="162"/>
      <c r="AJ62" s="161"/>
      <c r="AK62" s="162"/>
      <c r="AL62" s="161"/>
      <c r="AM62" s="162"/>
      <c r="AN62" s="161"/>
      <c r="AO62" s="162"/>
      <c r="AP62" s="161"/>
      <c r="AQ62" s="162"/>
      <c r="AR62" s="161"/>
      <c r="AS62" s="162"/>
      <c r="AT62" s="161"/>
      <c r="AU62" s="162"/>
      <c r="AV62" s="161"/>
      <c r="AW62" s="162"/>
      <c r="AX62" s="161"/>
      <c r="AY62" s="162"/>
      <c r="AZ62" s="161"/>
      <c r="BA62" s="162"/>
      <c r="BB62" s="161"/>
      <c r="BC62" s="162"/>
      <c r="BD62" s="161"/>
      <c r="BE62" s="162"/>
      <c r="BF62" s="161"/>
      <c r="BG62" s="162"/>
      <c r="BH62" s="161"/>
      <c r="BI62" s="162"/>
      <c r="BJ62" s="161"/>
      <c r="BK62" s="162"/>
      <c r="BL62" s="161"/>
      <c r="BM62" s="162"/>
      <c r="BN62" s="161"/>
      <c r="BO62" s="162"/>
      <c r="BP62" s="161"/>
      <c r="BQ62" s="162"/>
      <c r="BR62" s="161"/>
      <c r="BS62" s="162"/>
      <c r="BT62" s="163"/>
      <c r="BU62" s="257" t="s">
        <v>4</v>
      </c>
      <c r="BV62" s="258"/>
      <c r="BW62" s="261"/>
      <c r="BX62" s="261"/>
      <c r="BY62" s="255"/>
      <c r="BZ62" s="255"/>
      <c r="CA62" s="255"/>
      <c r="CB62" s="255"/>
      <c r="CC62" s="255"/>
      <c r="CD62" s="255"/>
      <c r="CE62" s="256"/>
      <c r="CF62" s="256"/>
      <c r="CG62" s="256"/>
      <c r="CH62" s="223" t="str">
        <f t="shared" ref="CH62" si="420">IF(DJ62&gt;0,DJ62,"")</f>
        <v/>
      </c>
      <c r="CI62" s="224"/>
      <c r="CJ62" s="224"/>
      <c r="CK62" s="224"/>
      <c r="CL62" s="225"/>
      <c r="CM62" s="228"/>
      <c r="CN62" s="33"/>
      <c r="CO62" s="53" t="e">
        <f t="shared" ref="CO62" si="421">HLOOKUP(BW62,$E$65:$BT$74,3)</f>
        <v>#N/A</v>
      </c>
      <c r="CP62" s="53" t="e">
        <f t="shared" ref="CP62" si="422">HLOOKUP(BW62,$E$65:$BT$74,5)</f>
        <v>#N/A</v>
      </c>
      <c r="CQ62" s="53" t="e">
        <f t="shared" ref="CQ62" si="423">HLOOKUP(BW62,$E$65:$BT$74,7)</f>
        <v>#N/A</v>
      </c>
      <c r="CR62" s="53" t="e">
        <f t="shared" ref="CR62" si="424">HLOOKUP(BW62,$E$65:$BT$74,9)</f>
        <v>#N/A</v>
      </c>
      <c r="CS62" s="53" t="e">
        <f t="shared" ref="CS62" si="425">HLOOKUP(BX62,$E$65:$BT$74,3)</f>
        <v>#N/A</v>
      </c>
      <c r="CT62" s="53" t="e">
        <f t="shared" ref="CT62" si="426">HLOOKUP(BX62,$E$65:$BT$74,5)</f>
        <v>#N/A</v>
      </c>
      <c r="CU62" s="53" t="e">
        <f t="shared" ref="CU62" si="427">HLOOKUP(BX62,$E$65:$BT$74,7)</f>
        <v>#N/A</v>
      </c>
      <c r="CV62" s="53" t="e">
        <f t="shared" ref="CV62" si="428">HLOOKUP(BX62,$E$65:$BT$74,9)</f>
        <v>#N/A</v>
      </c>
      <c r="CW62" s="53">
        <f t="shared" ref="CW62" si="429">COUNTIF($CO62:$CV63,CW$4)</f>
        <v>0</v>
      </c>
      <c r="CX62" s="53">
        <f t="shared" ref="CX62" si="430">COUNTIF($CO62:$CV63,CX$4)</f>
        <v>0</v>
      </c>
      <c r="CY62" s="53">
        <f t="shared" ref="CY62" si="431">COUNTIF($CO62:$CV63,CY$4)</f>
        <v>0</v>
      </c>
      <c r="CZ62" s="53">
        <f t="shared" ref="CZ62" si="432">COUNTIF($CO62:$CV63,CZ$4)</f>
        <v>0</v>
      </c>
      <c r="DA62" s="53">
        <f t="shared" ref="DA62" si="433">COUNTIF($CO62:$CV63,DA$4)</f>
        <v>0</v>
      </c>
      <c r="DB62" s="53">
        <f t="shared" ref="DB62" si="434">COUNTIF($CO62:$CV63,DB$4)</f>
        <v>0</v>
      </c>
      <c r="DC62" s="53">
        <f t="shared" ref="DC62" si="435">IF(CW62=2,DC$4,0)</f>
        <v>0</v>
      </c>
      <c r="DD62" s="53">
        <f t="shared" ref="DD62" si="436">IF(CX62=2,DD$4,0)</f>
        <v>0</v>
      </c>
      <c r="DE62" s="53">
        <f t="shared" ref="DE62" si="437">IF(CY62=2,DE$4,0)</f>
        <v>0</v>
      </c>
      <c r="DF62" s="53">
        <f t="shared" ref="DF62" si="438">IF(CZ62=2,DF$4,0)</f>
        <v>0</v>
      </c>
      <c r="DG62" s="53">
        <f t="shared" ref="DG62" si="439">IF(DA62=2,DG$4,0)</f>
        <v>0</v>
      </c>
      <c r="DH62" s="53">
        <f t="shared" ref="DH62" si="440">IF(DB62=2,DH$4,0)</f>
        <v>0</v>
      </c>
      <c r="DI62" s="52">
        <f t="shared" ref="DI62" si="441">IF(COUNTIF(CW62:DB63,2)&gt;1,1,0)</f>
        <v>0</v>
      </c>
      <c r="DJ62" s="53">
        <f t="shared" ref="DJ62" si="442">IF(AND(SUM(DC62:DH63)&gt;0,DI62=0),SUM(DC62:DH63),0)</f>
        <v>0</v>
      </c>
      <c r="DK62" s="51"/>
    </row>
    <row r="63" spans="1:115" ht="6" customHeight="1" thickBot="1" x14ac:dyDescent="0.3">
      <c r="A63" s="193"/>
      <c r="B63" s="194"/>
      <c r="C63" s="194"/>
      <c r="D63" s="195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59"/>
      <c r="BV63" s="260"/>
      <c r="BW63" s="262"/>
      <c r="BX63" s="262"/>
      <c r="BY63" s="282"/>
      <c r="BZ63" s="282"/>
      <c r="CA63" s="282"/>
      <c r="CB63" s="282"/>
      <c r="CC63" s="282"/>
      <c r="CD63" s="282"/>
      <c r="CE63" s="283"/>
      <c r="CF63" s="283"/>
      <c r="CG63" s="283"/>
      <c r="CH63" s="224"/>
      <c r="CI63" s="226"/>
      <c r="CJ63" s="226"/>
      <c r="CK63" s="226"/>
      <c r="CL63" s="227"/>
      <c r="CM63" s="228"/>
      <c r="CN63" s="3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1"/>
    </row>
    <row r="64" spans="1:115" ht="6" customHeight="1" x14ac:dyDescent="0.25">
      <c r="A64" s="26"/>
      <c r="B64" s="27"/>
      <c r="C64" s="27"/>
      <c r="D64" s="28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69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1"/>
      <c r="CI64" s="134" t="s">
        <v>9</v>
      </c>
      <c r="CJ64" s="135"/>
      <c r="CK64" s="135"/>
      <c r="CL64" s="136"/>
      <c r="CM64" s="289"/>
      <c r="CN64" s="33"/>
    </row>
    <row r="65" spans="1:111" ht="6" customHeight="1" x14ac:dyDescent="0.25">
      <c r="A65" s="29"/>
      <c r="B65" s="30"/>
      <c r="C65" s="30"/>
      <c r="D65" s="31"/>
      <c r="E65" s="196" t="str">
        <f>IF(E$4="","",E$4)</f>
        <v/>
      </c>
      <c r="F65" s="197"/>
      <c r="G65" s="197" t="str">
        <f t="shared" ref="G65:G69" si="443">IF(G$4="","",G$4)</f>
        <v/>
      </c>
      <c r="H65" s="197"/>
      <c r="I65" s="171">
        <f t="shared" ref="I65" si="444">IF(I$4="","",I$4)</f>
        <v>1</v>
      </c>
      <c r="J65" s="172"/>
      <c r="K65" s="171">
        <f t="shared" ref="K65" si="445">IF(K$4="","",K$4)</f>
        <v>2</v>
      </c>
      <c r="L65" s="172"/>
      <c r="M65" s="171" t="str">
        <f t="shared" ref="M65" si="446">IF(M$4="","",M$4)</f>
        <v/>
      </c>
      <c r="N65" s="172"/>
      <c r="O65" s="171" t="str">
        <f t="shared" ref="O65" si="447">IF(O$4="","",O$4)</f>
        <v/>
      </c>
      <c r="P65" s="172"/>
      <c r="Q65" s="171" t="str">
        <f t="shared" ref="Q65" si="448">IF(Q$4="","",Q$4)</f>
        <v/>
      </c>
      <c r="R65" s="172"/>
      <c r="S65" s="171" t="str">
        <f t="shared" ref="S65" si="449">IF(S$4="","",S$4)</f>
        <v/>
      </c>
      <c r="T65" s="172"/>
      <c r="U65" s="171" t="str">
        <f t="shared" ref="U65" si="450">IF(U$4="","",U$4)</f>
        <v/>
      </c>
      <c r="V65" s="172"/>
      <c r="W65" s="171">
        <f t="shared" ref="W65" si="451">IF(W$4="","",W$4)</f>
        <v>3</v>
      </c>
      <c r="X65" s="172"/>
      <c r="Y65" s="171">
        <f t="shared" ref="Y65" si="452">IF(Y$4="","",Y$4)</f>
        <v>4</v>
      </c>
      <c r="Z65" s="172"/>
      <c r="AA65" s="171" t="str">
        <f t="shared" ref="AA65" si="453">IF(AA$4="","",AA$4)</f>
        <v/>
      </c>
      <c r="AB65" s="172"/>
      <c r="AC65" s="171" t="str">
        <f t="shared" ref="AC65" si="454">IF(AC$4="","",AC$4)</f>
        <v/>
      </c>
      <c r="AD65" s="172"/>
      <c r="AE65" s="171" t="str">
        <f t="shared" ref="AE65" si="455">IF(AE$4="","",AE$4)</f>
        <v/>
      </c>
      <c r="AF65" s="172"/>
      <c r="AG65" s="171" t="str">
        <f t="shared" ref="AG65" si="456">IF(AG$4="","",AG$4)</f>
        <v/>
      </c>
      <c r="AH65" s="172"/>
      <c r="AI65" s="171" t="str">
        <f t="shared" ref="AI65" si="457">IF(AI$4="","",AI$4)</f>
        <v/>
      </c>
      <c r="AJ65" s="172"/>
      <c r="AK65" s="171" t="str">
        <f t="shared" ref="AK65" si="458">IF(AK$4="","",AK$4)</f>
        <v/>
      </c>
      <c r="AL65" s="172"/>
      <c r="AM65" s="171">
        <f t="shared" ref="AM65" si="459">IF(AM$4="","",AM$4)</f>
        <v>5</v>
      </c>
      <c r="AN65" s="172"/>
      <c r="AO65" s="171" t="str">
        <f t="shared" ref="AO65" si="460">IF(AO$4="","",AO$4)</f>
        <v/>
      </c>
      <c r="AP65" s="172"/>
      <c r="AQ65" s="171">
        <f t="shared" ref="AQ65" si="461">IF(AQ$4="","",AQ$4)</f>
        <v>6</v>
      </c>
      <c r="AR65" s="172"/>
      <c r="AS65" s="171">
        <f t="shared" ref="AS65" si="462">IF(AS$4="","",AS$4)</f>
        <v>7</v>
      </c>
      <c r="AT65" s="172"/>
      <c r="AU65" s="171" t="str">
        <f t="shared" ref="AU65" si="463">IF(AU$4="","",AU$4)</f>
        <v/>
      </c>
      <c r="AV65" s="172"/>
      <c r="AW65" s="171" t="str">
        <f t="shared" ref="AW65" si="464">IF(AW$4="","",AW$4)</f>
        <v/>
      </c>
      <c r="AX65" s="172"/>
      <c r="AY65" s="171" t="str">
        <f t="shared" ref="AY65" si="465">IF(AY$4="","",AY$4)</f>
        <v/>
      </c>
      <c r="AZ65" s="172"/>
      <c r="BA65" s="171" t="str">
        <f t="shared" ref="BA65" si="466">IF(BA$4="","",BA$4)</f>
        <v/>
      </c>
      <c r="BB65" s="172"/>
      <c r="BC65" s="171">
        <f t="shared" ref="BC65" si="467">IF(BC$4="","",BC$4)</f>
        <v>8</v>
      </c>
      <c r="BD65" s="172"/>
      <c r="BE65" s="171">
        <f t="shared" ref="BE65" si="468">IF(BE$4="","",BE$4)</f>
        <v>9</v>
      </c>
      <c r="BF65" s="172"/>
      <c r="BG65" s="171" t="str">
        <f t="shared" ref="BG65:BG69" si="469">IF(BG$4="","",BG$4)</f>
        <v/>
      </c>
      <c r="BH65" s="172"/>
      <c r="BI65" s="171" t="str">
        <f t="shared" ref="BI65:BI69" si="470">IF(BI$4="","",BI$4)</f>
        <v/>
      </c>
      <c r="BJ65" s="172"/>
      <c r="BK65" s="171" t="str">
        <f t="shared" ref="BK65:BK73" si="471">IF(BK$4="","",BK$4)</f>
        <v/>
      </c>
      <c r="BL65" s="172"/>
      <c r="BM65" s="171" t="str">
        <f t="shared" ref="BM65:BM73" si="472">IF(BM$4="","",BM$4)</f>
        <v/>
      </c>
      <c r="BN65" s="172"/>
      <c r="BO65" s="171" t="str">
        <f t="shared" ref="BO65:BO73" si="473">IF(BO$4="","",BO$4)</f>
        <v/>
      </c>
      <c r="BP65" s="172"/>
      <c r="BQ65" s="171" t="str">
        <f t="shared" ref="BQ65:BQ73" si="474">IF(BQ$4="","",BQ$4)</f>
        <v/>
      </c>
      <c r="BR65" s="172"/>
      <c r="BS65" s="171" t="str">
        <f t="shared" ref="BS65:BS73" si="475">IF(BS$4="","",BS$4)</f>
        <v/>
      </c>
      <c r="BT65" s="175"/>
      <c r="BU65" s="72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4"/>
      <c r="CI65" s="137"/>
      <c r="CJ65" s="138"/>
      <c r="CK65" s="138"/>
      <c r="CL65" s="139"/>
      <c r="CM65" s="289"/>
      <c r="CN65" s="33"/>
    </row>
    <row r="66" spans="1:111" ht="6" customHeight="1" thickBot="1" x14ac:dyDescent="0.3">
      <c r="A66" s="29"/>
      <c r="B66" s="30"/>
      <c r="C66" s="30"/>
      <c r="D66" s="31"/>
      <c r="E66" s="198"/>
      <c r="F66" s="199"/>
      <c r="G66" s="199"/>
      <c r="H66" s="199"/>
      <c r="I66" s="173"/>
      <c r="J66" s="174"/>
      <c r="K66" s="173"/>
      <c r="L66" s="174"/>
      <c r="M66" s="173"/>
      <c r="N66" s="174"/>
      <c r="O66" s="173"/>
      <c r="P66" s="174"/>
      <c r="Q66" s="173"/>
      <c r="R66" s="174"/>
      <c r="S66" s="173"/>
      <c r="T66" s="174"/>
      <c r="U66" s="173"/>
      <c r="V66" s="174"/>
      <c r="W66" s="173"/>
      <c r="X66" s="174"/>
      <c r="Y66" s="173"/>
      <c r="Z66" s="174"/>
      <c r="AA66" s="173"/>
      <c r="AB66" s="174"/>
      <c r="AC66" s="173"/>
      <c r="AD66" s="174"/>
      <c r="AE66" s="173"/>
      <c r="AF66" s="174"/>
      <c r="AG66" s="173"/>
      <c r="AH66" s="174"/>
      <c r="AI66" s="173"/>
      <c r="AJ66" s="174"/>
      <c r="AK66" s="173"/>
      <c r="AL66" s="174"/>
      <c r="AM66" s="173"/>
      <c r="AN66" s="174"/>
      <c r="AO66" s="173"/>
      <c r="AP66" s="174"/>
      <c r="AQ66" s="173"/>
      <c r="AR66" s="174"/>
      <c r="AS66" s="173"/>
      <c r="AT66" s="174"/>
      <c r="AU66" s="173"/>
      <c r="AV66" s="174"/>
      <c r="AW66" s="173"/>
      <c r="AX66" s="174"/>
      <c r="AY66" s="173"/>
      <c r="AZ66" s="174"/>
      <c r="BA66" s="173"/>
      <c r="BB66" s="174"/>
      <c r="BC66" s="173"/>
      <c r="BD66" s="174"/>
      <c r="BE66" s="173"/>
      <c r="BF66" s="174"/>
      <c r="BG66" s="173"/>
      <c r="BH66" s="174"/>
      <c r="BI66" s="173"/>
      <c r="BJ66" s="174"/>
      <c r="BK66" s="173"/>
      <c r="BL66" s="174"/>
      <c r="BM66" s="173"/>
      <c r="BN66" s="174"/>
      <c r="BO66" s="173"/>
      <c r="BP66" s="174"/>
      <c r="BQ66" s="173"/>
      <c r="BR66" s="174"/>
      <c r="BS66" s="173"/>
      <c r="BT66" s="176"/>
      <c r="BU66" s="72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4"/>
      <c r="CI66" s="137"/>
      <c r="CJ66" s="138"/>
      <c r="CK66" s="138"/>
      <c r="CL66" s="139"/>
      <c r="CN66" s="52" t="s">
        <v>18</v>
      </c>
      <c r="CO66" s="52" t="s">
        <v>14</v>
      </c>
      <c r="CP66" s="53">
        <v>1</v>
      </c>
      <c r="CQ66" s="53">
        <f>CP66+2</f>
        <v>3</v>
      </c>
      <c r="CR66" s="53">
        <f t="shared" ref="CR66:DF66" si="476">CQ66+2</f>
        <v>5</v>
      </c>
      <c r="CS66" s="53">
        <f t="shared" si="476"/>
        <v>7</v>
      </c>
      <c r="CT66" s="53">
        <f t="shared" si="476"/>
        <v>9</v>
      </c>
      <c r="CU66" s="53">
        <f t="shared" si="476"/>
        <v>11</v>
      </c>
      <c r="CV66" s="53">
        <f t="shared" si="476"/>
        <v>13</v>
      </c>
      <c r="CW66" s="53">
        <f t="shared" si="476"/>
        <v>15</v>
      </c>
      <c r="CX66" s="53">
        <f t="shared" si="476"/>
        <v>17</v>
      </c>
      <c r="CY66" s="53">
        <f t="shared" si="476"/>
        <v>19</v>
      </c>
      <c r="CZ66" s="53">
        <f t="shared" si="476"/>
        <v>21</v>
      </c>
      <c r="DA66" s="53">
        <f t="shared" si="476"/>
        <v>23</v>
      </c>
      <c r="DB66" s="53">
        <f t="shared" si="476"/>
        <v>25</v>
      </c>
      <c r="DC66" s="53">
        <v>1</v>
      </c>
      <c r="DD66" s="53">
        <f>DC66+2</f>
        <v>3</v>
      </c>
      <c r="DE66" s="53">
        <f t="shared" si="476"/>
        <v>5</v>
      </c>
      <c r="DF66" s="53">
        <f t="shared" si="476"/>
        <v>7</v>
      </c>
      <c r="DG66" s="53">
        <f t="shared" ref="DG66" si="477">DF66+2</f>
        <v>9</v>
      </c>
    </row>
    <row r="67" spans="1:111" ht="6" customHeight="1" x14ac:dyDescent="0.25">
      <c r="A67" s="293" t="s">
        <v>12</v>
      </c>
      <c r="B67" s="294"/>
      <c r="C67" s="294"/>
      <c r="D67" s="295"/>
      <c r="E67" s="279"/>
      <c r="F67" s="302"/>
      <c r="G67" s="302" t="str">
        <f t="shared" si="443"/>
        <v/>
      </c>
      <c r="H67" s="302"/>
      <c r="I67" s="278"/>
      <c r="J67" s="279"/>
      <c r="K67" s="278">
        <v>10</v>
      </c>
      <c r="L67" s="279"/>
      <c r="M67" s="278"/>
      <c r="N67" s="279"/>
      <c r="O67" s="278"/>
      <c r="P67" s="279"/>
      <c r="Q67" s="278"/>
      <c r="R67" s="279"/>
      <c r="S67" s="278"/>
      <c r="T67" s="279"/>
      <c r="U67" s="278"/>
      <c r="V67" s="279"/>
      <c r="W67" s="278">
        <v>50</v>
      </c>
      <c r="X67" s="279"/>
      <c r="Y67" s="278">
        <v>30</v>
      </c>
      <c r="Z67" s="279"/>
      <c r="AA67" s="278"/>
      <c r="AB67" s="279"/>
      <c r="AC67" s="278"/>
      <c r="AD67" s="279"/>
      <c r="AE67" s="278"/>
      <c r="AF67" s="279"/>
      <c r="AG67" s="278"/>
      <c r="AH67" s="279"/>
      <c r="AI67" s="278"/>
      <c r="AJ67" s="279"/>
      <c r="AK67" s="278"/>
      <c r="AL67" s="279"/>
      <c r="AM67" s="278">
        <v>40</v>
      </c>
      <c r="AN67" s="279"/>
      <c r="AO67" s="278"/>
      <c r="AP67" s="279"/>
      <c r="AQ67" s="278">
        <v>20</v>
      </c>
      <c r="AR67" s="279"/>
      <c r="AS67" s="278">
        <v>20</v>
      </c>
      <c r="AT67" s="279"/>
      <c r="AU67" s="278"/>
      <c r="AV67" s="279"/>
      <c r="AW67" s="278"/>
      <c r="AX67" s="279"/>
      <c r="AY67" s="278"/>
      <c r="AZ67" s="279"/>
      <c r="BA67" s="278"/>
      <c r="BB67" s="279"/>
      <c r="BC67" s="278">
        <v>20</v>
      </c>
      <c r="BD67" s="279"/>
      <c r="BE67" s="278">
        <v>5</v>
      </c>
      <c r="BF67" s="279"/>
      <c r="BG67" s="278"/>
      <c r="BH67" s="279"/>
      <c r="BI67" s="278"/>
      <c r="BJ67" s="279"/>
      <c r="BK67" s="278"/>
      <c r="BL67" s="279"/>
      <c r="BM67" s="278"/>
      <c r="BN67" s="279"/>
      <c r="BO67" s="278"/>
      <c r="BP67" s="279"/>
      <c r="BQ67" s="278"/>
      <c r="BR67" s="279"/>
      <c r="BS67" s="278"/>
      <c r="BT67" s="290"/>
      <c r="BU67" s="72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4"/>
      <c r="CI67" s="137"/>
      <c r="CJ67" s="138"/>
      <c r="CK67" s="138"/>
      <c r="CL67" s="139"/>
      <c r="CN67" s="52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</row>
    <row r="68" spans="1:111" ht="6" customHeight="1" x14ac:dyDescent="0.25">
      <c r="A68" s="296"/>
      <c r="B68" s="297"/>
      <c r="C68" s="297"/>
      <c r="D68" s="298"/>
      <c r="E68" s="281"/>
      <c r="F68" s="303"/>
      <c r="G68" s="303"/>
      <c r="H68" s="303"/>
      <c r="I68" s="280"/>
      <c r="J68" s="281"/>
      <c r="K68" s="280"/>
      <c r="L68" s="281"/>
      <c r="M68" s="280"/>
      <c r="N68" s="281"/>
      <c r="O68" s="280"/>
      <c r="P68" s="281"/>
      <c r="Q68" s="280"/>
      <c r="R68" s="281"/>
      <c r="S68" s="280"/>
      <c r="T68" s="281"/>
      <c r="U68" s="280"/>
      <c r="V68" s="281"/>
      <c r="W68" s="280"/>
      <c r="X68" s="281"/>
      <c r="Y68" s="280"/>
      <c r="Z68" s="281"/>
      <c r="AA68" s="280"/>
      <c r="AB68" s="281"/>
      <c r="AC68" s="280"/>
      <c r="AD68" s="281"/>
      <c r="AE68" s="280"/>
      <c r="AF68" s="281"/>
      <c r="AG68" s="280"/>
      <c r="AH68" s="281"/>
      <c r="AI68" s="280"/>
      <c r="AJ68" s="281"/>
      <c r="AK68" s="280"/>
      <c r="AL68" s="281"/>
      <c r="AM68" s="280"/>
      <c r="AN68" s="281"/>
      <c r="AO68" s="280"/>
      <c r="AP68" s="281"/>
      <c r="AQ68" s="280"/>
      <c r="AR68" s="281"/>
      <c r="AS68" s="280"/>
      <c r="AT68" s="281"/>
      <c r="AU68" s="280"/>
      <c r="AV68" s="281"/>
      <c r="AW68" s="280"/>
      <c r="AX68" s="281"/>
      <c r="AY68" s="280"/>
      <c r="AZ68" s="281"/>
      <c r="BA68" s="280"/>
      <c r="BB68" s="281"/>
      <c r="BC68" s="280"/>
      <c r="BD68" s="281"/>
      <c r="BE68" s="280"/>
      <c r="BF68" s="281"/>
      <c r="BG68" s="280"/>
      <c r="BH68" s="281"/>
      <c r="BI68" s="280"/>
      <c r="BJ68" s="281"/>
      <c r="BK68" s="280"/>
      <c r="BL68" s="281"/>
      <c r="BM68" s="280"/>
      <c r="BN68" s="281"/>
      <c r="BO68" s="280"/>
      <c r="BP68" s="281"/>
      <c r="BQ68" s="280"/>
      <c r="BR68" s="281"/>
      <c r="BS68" s="280"/>
      <c r="BT68" s="291"/>
      <c r="BU68" s="72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4"/>
      <c r="CI68" s="137"/>
      <c r="CJ68" s="138"/>
      <c r="CK68" s="138"/>
      <c r="CL68" s="139"/>
    </row>
    <row r="69" spans="1:111" ht="6" customHeight="1" x14ac:dyDescent="0.25">
      <c r="A69" s="85" t="s">
        <v>13</v>
      </c>
      <c r="B69" s="86"/>
      <c r="C69" s="86"/>
      <c r="D69" s="87"/>
      <c r="E69" s="80" t="str">
        <f>IF(E$4="","",E$4)</f>
        <v/>
      </c>
      <c r="F69" s="88"/>
      <c r="G69" s="88" t="str">
        <f t="shared" si="443"/>
        <v/>
      </c>
      <c r="H69" s="88"/>
      <c r="I69" s="79">
        <v>5</v>
      </c>
      <c r="J69" s="80"/>
      <c r="K69" s="79">
        <v>20</v>
      </c>
      <c r="L69" s="80"/>
      <c r="M69" s="79"/>
      <c r="N69" s="80"/>
      <c r="O69" s="79"/>
      <c r="P69" s="80"/>
      <c r="Q69" s="79"/>
      <c r="R69" s="80"/>
      <c r="S69" s="79"/>
      <c r="T69" s="80"/>
      <c r="U69" s="79"/>
      <c r="V69" s="80"/>
      <c r="W69" s="79"/>
      <c r="X69" s="80"/>
      <c r="Y69" s="79"/>
      <c r="Z69" s="80"/>
      <c r="AA69" s="79"/>
      <c r="AB69" s="80"/>
      <c r="AC69" s="79"/>
      <c r="AD69" s="80"/>
      <c r="AE69" s="79"/>
      <c r="AF69" s="80"/>
      <c r="AG69" s="79"/>
      <c r="AH69" s="80"/>
      <c r="AI69" s="79"/>
      <c r="AJ69" s="80"/>
      <c r="AK69" s="79"/>
      <c r="AL69" s="80"/>
      <c r="AM69" s="79"/>
      <c r="AN69" s="80"/>
      <c r="AO69" s="79"/>
      <c r="AP69" s="80"/>
      <c r="AQ69" s="79"/>
      <c r="AR69" s="80"/>
      <c r="AS69" s="79">
        <v>50</v>
      </c>
      <c r="AT69" s="80"/>
      <c r="AU69" s="79"/>
      <c r="AV69" s="80"/>
      <c r="AW69" s="79"/>
      <c r="AX69" s="80"/>
      <c r="AY69" s="79"/>
      <c r="AZ69" s="80"/>
      <c r="BA69" s="79"/>
      <c r="BB69" s="80"/>
      <c r="BC69" s="79"/>
      <c r="BD69" s="80"/>
      <c r="BE69" s="79">
        <v>10</v>
      </c>
      <c r="BF69" s="80"/>
      <c r="BG69" s="79" t="str">
        <f t="shared" si="469"/>
        <v/>
      </c>
      <c r="BH69" s="80"/>
      <c r="BI69" s="79" t="str">
        <f t="shared" si="470"/>
        <v/>
      </c>
      <c r="BJ69" s="80"/>
      <c r="BK69" s="79" t="str">
        <f t="shared" si="471"/>
        <v/>
      </c>
      <c r="BL69" s="80"/>
      <c r="BM69" s="79" t="str">
        <f t="shared" si="472"/>
        <v/>
      </c>
      <c r="BN69" s="80"/>
      <c r="BO69" s="79" t="str">
        <f t="shared" si="473"/>
        <v/>
      </c>
      <c r="BP69" s="80"/>
      <c r="BQ69" s="79" t="str">
        <f t="shared" si="474"/>
        <v/>
      </c>
      <c r="BR69" s="80"/>
      <c r="BS69" s="79" t="str">
        <f t="shared" si="475"/>
        <v/>
      </c>
      <c r="BT69" s="83"/>
      <c r="BU69" s="72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4"/>
      <c r="CI69" s="137"/>
      <c r="CJ69" s="138"/>
      <c r="CK69" s="138"/>
      <c r="CL69" s="139"/>
    </row>
    <row r="70" spans="1:111" ht="6" customHeight="1" x14ac:dyDescent="0.25">
      <c r="A70" s="85"/>
      <c r="B70" s="86"/>
      <c r="C70" s="86"/>
      <c r="D70" s="87"/>
      <c r="E70" s="82"/>
      <c r="F70" s="89"/>
      <c r="G70" s="89"/>
      <c r="H70" s="89"/>
      <c r="I70" s="81"/>
      <c r="J70" s="82"/>
      <c r="K70" s="81"/>
      <c r="L70" s="82"/>
      <c r="M70" s="81"/>
      <c r="N70" s="82"/>
      <c r="O70" s="81"/>
      <c r="P70" s="82"/>
      <c r="Q70" s="81"/>
      <c r="R70" s="82"/>
      <c r="S70" s="81"/>
      <c r="T70" s="82"/>
      <c r="U70" s="81"/>
      <c r="V70" s="82"/>
      <c r="W70" s="81"/>
      <c r="X70" s="82"/>
      <c r="Y70" s="81"/>
      <c r="Z70" s="82"/>
      <c r="AA70" s="81"/>
      <c r="AB70" s="82"/>
      <c r="AC70" s="81"/>
      <c r="AD70" s="82"/>
      <c r="AE70" s="81"/>
      <c r="AF70" s="82"/>
      <c r="AG70" s="81"/>
      <c r="AH70" s="82"/>
      <c r="AI70" s="81"/>
      <c r="AJ70" s="82"/>
      <c r="AK70" s="81"/>
      <c r="AL70" s="82"/>
      <c r="AM70" s="81"/>
      <c r="AN70" s="82"/>
      <c r="AO70" s="81"/>
      <c r="AP70" s="82"/>
      <c r="AQ70" s="81"/>
      <c r="AR70" s="82"/>
      <c r="AS70" s="81"/>
      <c r="AT70" s="82"/>
      <c r="AU70" s="81"/>
      <c r="AV70" s="82"/>
      <c r="AW70" s="81"/>
      <c r="AX70" s="82"/>
      <c r="AY70" s="81"/>
      <c r="AZ70" s="82"/>
      <c r="BA70" s="81"/>
      <c r="BB70" s="82"/>
      <c r="BC70" s="81"/>
      <c r="BD70" s="82"/>
      <c r="BE70" s="81"/>
      <c r="BF70" s="82"/>
      <c r="BG70" s="81"/>
      <c r="BH70" s="82"/>
      <c r="BI70" s="81"/>
      <c r="BJ70" s="82"/>
      <c r="BK70" s="81"/>
      <c r="BL70" s="82"/>
      <c r="BM70" s="81"/>
      <c r="BN70" s="82"/>
      <c r="BO70" s="81"/>
      <c r="BP70" s="82"/>
      <c r="BQ70" s="81"/>
      <c r="BR70" s="82"/>
      <c r="BS70" s="81"/>
      <c r="BT70" s="84"/>
      <c r="BU70" s="72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4"/>
      <c r="CI70" s="137"/>
      <c r="CJ70" s="138"/>
      <c r="CK70" s="138"/>
      <c r="CL70" s="139"/>
    </row>
    <row r="71" spans="1:111" ht="6" customHeight="1" thickBot="1" x14ac:dyDescent="0.3">
      <c r="A71" s="85" t="s">
        <v>13</v>
      </c>
      <c r="B71" s="86"/>
      <c r="C71" s="86"/>
      <c r="D71" s="87"/>
      <c r="E71" s="80"/>
      <c r="F71" s="88"/>
      <c r="G71" s="88"/>
      <c r="H71" s="88"/>
      <c r="I71" s="79"/>
      <c r="J71" s="80"/>
      <c r="K71" s="79">
        <v>30</v>
      </c>
      <c r="L71" s="80"/>
      <c r="M71" s="79"/>
      <c r="N71" s="80"/>
      <c r="O71" s="79"/>
      <c r="P71" s="80"/>
      <c r="Q71" s="79"/>
      <c r="R71" s="80"/>
      <c r="S71" s="79"/>
      <c r="T71" s="80"/>
      <c r="U71" s="79"/>
      <c r="V71" s="80"/>
      <c r="W71" s="79"/>
      <c r="X71" s="80"/>
      <c r="Y71" s="79"/>
      <c r="Z71" s="80"/>
      <c r="AA71" s="79"/>
      <c r="AB71" s="80"/>
      <c r="AC71" s="79"/>
      <c r="AD71" s="80"/>
      <c r="AE71" s="79"/>
      <c r="AF71" s="80"/>
      <c r="AG71" s="79"/>
      <c r="AH71" s="80"/>
      <c r="AI71" s="79"/>
      <c r="AJ71" s="80"/>
      <c r="AK71" s="79"/>
      <c r="AL71" s="80"/>
      <c r="AM71" s="79"/>
      <c r="AN71" s="80"/>
      <c r="AO71" s="79"/>
      <c r="AP71" s="80"/>
      <c r="AQ71" s="79"/>
      <c r="AR71" s="80"/>
      <c r="AS71" s="79"/>
      <c r="AT71" s="80"/>
      <c r="AU71" s="79"/>
      <c r="AV71" s="80"/>
      <c r="AW71" s="79"/>
      <c r="AX71" s="80"/>
      <c r="AY71" s="79"/>
      <c r="AZ71" s="80"/>
      <c r="BA71" s="79"/>
      <c r="BB71" s="80"/>
      <c r="BC71" s="79"/>
      <c r="BD71" s="80"/>
      <c r="BE71" s="79"/>
      <c r="BF71" s="80"/>
      <c r="BG71" s="79"/>
      <c r="BH71" s="80"/>
      <c r="BI71" s="79"/>
      <c r="BJ71" s="80"/>
      <c r="BK71" s="79" t="str">
        <f t="shared" si="471"/>
        <v/>
      </c>
      <c r="BL71" s="80"/>
      <c r="BM71" s="79" t="str">
        <f t="shared" si="472"/>
        <v/>
      </c>
      <c r="BN71" s="80"/>
      <c r="BO71" s="79" t="str">
        <f t="shared" si="473"/>
        <v/>
      </c>
      <c r="BP71" s="80"/>
      <c r="BQ71" s="79" t="str">
        <f t="shared" si="474"/>
        <v/>
      </c>
      <c r="BR71" s="80"/>
      <c r="BS71" s="79" t="str">
        <f t="shared" si="475"/>
        <v/>
      </c>
      <c r="BT71" s="83"/>
      <c r="BU71" s="75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7"/>
      <c r="CI71" s="137"/>
      <c r="CJ71" s="138"/>
      <c r="CK71" s="138"/>
      <c r="CL71" s="139"/>
    </row>
    <row r="72" spans="1:111" ht="6" customHeight="1" x14ac:dyDescent="0.25">
      <c r="A72" s="85"/>
      <c r="B72" s="86"/>
      <c r="C72" s="86"/>
      <c r="D72" s="87"/>
      <c r="E72" s="82"/>
      <c r="F72" s="89"/>
      <c r="G72" s="89"/>
      <c r="H72" s="89"/>
      <c r="I72" s="81"/>
      <c r="J72" s="82"/>
      <c r="K72" s="81"/>
      <c r="L72" s="82"/>
      <c r="M72" s="81"/>
      <c r="N72" s="82"/>
      <c r="O72" s="81"/>
      <c r="P72" s="82"/>
      <c r="Q72" s="81"/>
      <c r="R72" s="82"/>
      <c r="S72" s="81"/>
      <c r="T72" s="82"/>
      <c r="U72" s="81"/>
      <c r="V72" s="82"/>
      <c r="W72" s="81"/>
      <c r="X72" s="82"/>
      <c r="Y72" s="81"/>
      <c r="Z72" s="82"/>
      <c r="AA72" s="81"/>
      <c r="AB72" s="82"/>
      <c r="AC72" s="81"/>
      <c r="AD72" s="82"/>
      <c r="AE72" s="81"/>
      <c r="AF72" s="82"/>
      <c r="AG72" s="81"/>
      <c r="AH72" s="82"/>
      <c r="AI72" s="81"/>
      <c r="AJ72" s="82"/>
      <c r="AK72" s="81"/>
      <c r="AL72" s="82"/>
      <c r="AM72" s="81"/>
      <c r="AN72" s="82"/>
      <c r="AO72" s="81"/>
      <c r="AP72" s="82"/>
      <c r="AQ72" s="81"/>
      <c r="AR72" s="82"/>
      <c r="AS72" s="81"/>
      <c r="AT72" s="82"/>
      <c r="AU72" s="81"/>
      <c r="AV72" s="82"/>
      <c r="AW72" s="81"/>
      <c r="AX72" s="82"/>
      <c r="AY72" s="81"/>
      <c r="AZ72" s="82"/>
      <c r="BA72" s="81"/>
      <c r="BB72" s="82"/>
      <c r="BC72" s="81"/>
      <c r="BD72" s="82"/>
      <c r="BE72" s="81"/>
      <c r="BF72" s="82"/>
      <c r="BG72" s="81"/>
      <c r="BH72" s="82"/>
      <c r="BI72" s="81"/>
      <c r="BJ72" s="82"/>
      <c r="BK72" s="81"/>
      <c r="BL72" s="82"/>
      <c r="BM72" s="81"/>
      <c r="BN72" s="82"/>
      <c r="BO72" s="81"/>
      <c r="BP72" s="82"/>
      <c r="BQ72" s="81"/>
      <c r="BR72" s="82"/>
      <c r="BS72" s="81"/>
      <c r="BT72" s="84"/>
      <c r="BU72" s="54" t="s">
        <v>2</v>
      </c>
      <c r="BV72" s="55"/>
      <c r="BW72" s="55"/>
      <c r="BX72" s="55"/>
      <c r="BY72" s="60" t="s">
        <v>36</v>
      </c>
      <c r="BZ72" s="60"/>
      <c r="CA72" s="60"/>
      <c r="CB72" s="60"/>
      <c r="CC72" s="60"/>
      <c r="CD72" s="60"/>
      <c r="CE72" s="63" t="s">
        <v>7</v>
      </c>
      <c r="CF72" s="63"/>
      <c r="CG72" s="63"/>
      <c r="CH72" s="64"/>
      <c r="CI72" s="137"/>
      <c r="CJ72" s="138"/>
      <c r="CK72" s="138"/>
      <c r="CL72" s="139"/>
    </row>
    <row r="73" spans="1:111" ht="6" customHeight="1" x14ac:dyDescent="0.25">
      <c r="A73" s="85" t="s">
        <v>13</v>
      </c>
      <c r="B73" s="86"/>
      <c r="C73" s="86"/>
      <c r="D73" s="87"/>
      <c r="E73" s="80"/>
      <c r="F73" s="88"/>
      <c r="G73" s="88"/>
      <c r="H73" s="88"/>
      <c r="I73" s="79"/>
      <c r="J73" s="80"/>
      <c r="K73" s="79">
        <v>40</v>
      </c>
      <c r="L73" s="80"/>
      <c r="M73" s="79"/>
      <c r="N73" s="80"/>
      <c r="O73" s="79"/>
      <c r="P73" s="80"/>
      <c r="Q73" s="79"/>
      <c r="R73" s="80"/>
      <c r="S73" s="79"/>
      <c r="T73" s="80"/>
      <c r="U73" s="79"/>
      <c r="V73" s="80"/>
      <c r="W73" s="79"/>
      <c r="X73" s="80"/>
      <c r="Y73" s="79"/>
      <c r="Z73" s="80"/>
      <c r="AA73" s="79"/>
      <c r="AB73" s="80"/>
      <c r="AC73" s="79"/>
      <c r="AD73" s="80"/>
      <c r="AE73" s="79"/>
      <c r="AF73" s="80"/>
      <c r="AG73" s="79"/>
      <c r="AH73" s="80"/>
      <c r="AI73" s="79"/>
      <c r="AJ73" s="80"/>
      <c r="AK73" s="79"/>
      <c r="AL73" s="80"/>
      <c r="AM73" s="79"/>
      <c r="AN73" s="80"/>
      <c r="AO73" s="79"/>
      <c r="AP73" s="80"/>
      <c r="AQ73" s="79"/>
      <c r="AR73" s="80"/>
      <c r="AS73" s="79"/>
      <c r="AT73" s="80"/>
      <c r="AU73" s="79"/>
      <c r="AV73" s="80"/>
      <c r="AW73" s="79"/>
      <c r="AX73" s="80"/>
      <c r="AY73" s="79"/>
      <c r="AZ73" s="80"/>
      <c r="BA73" s="79"/>
      <c r="BB73" s="80"/>
      <c r="BC73" s="79"/>
      <c r="BD73" s="80"/>
      <c r="BE73" s="79"/>
      <c r="BF73" s="80"/>
      <c r="BG73" s="79"/>
      <c r="BH73" s="80"/>
      <c r="BI73" s="79"/>
      <c r="BJ73" s="80"/>
      <c r="BK73" s="79" t="str">
        <f t="shared" si="471"/>
        <v/>
      </c>
      <c r="BL73" s="80"/>
      <c r="BM73" s="79" t="str">
        <f t="shared" si="472"/>
        <v/>
      </c>
      <c r="BN73" s="80"/>
      <c r="BO73" s="79" t="str">
        <f t="shared" si="473"/>
        <v/>
      </c>
      <c r="BP73" s="80"/>
      <c r="BQ73" s="79" t="str">
        <f t="shared" si="474"/>
        <v/>
      </c>
      <c r="BR73" s="80"/>
      <c r="BS73" s="79" t="str">
        <f t="shared" si="475"/>
        <v/>
      </c>
      <c r="BT73" s="83"/>
      <c r="BU73" s="56"/>
      <c r="BV73" s="57"/>
      <c r="BW73" s="57"/>
      <c r="BX73" s="57"/>
      <c r="BY73" s="61"/>
      <c r="BZ73" s="61"/>
      <c r="CA73" s="61"/>
      <c r="CB73" s="61"/>
      <c r="CC73" s="61"/>
      <c r="CD73" s="61"/>
      <c r="CE73" s="65"/>
      <c r="CF73" s="65"/>
      <c r="CG73" s="65"/>
      <c r="CH73" s="66"/>
      <c r="CI73" s="137"/>
      <c r="CJ73" s="138"/>
      <c r="CK73" s="138"/>
      <c r="CL73" s="139"/>
    </row>
    <row r="74" spans="1:111" ht="6" customHeight="1" thickBot="1" x14ac:dyDescent="0.3">
      <c r="A74" s="299"/>
      <c r="B74" s="300"/>
      <c r="C74" s="300"/>
      <c r="D74" s="301"/>
      <c r="E74" s="82"/>
      <c r="F74" s="89"/>
      <c r="G74" s="89"/>
      <c r="H74" s="89"/>
      <c r="I74" s="81"/>
      <c r="J74" s="82"/>
      <c r="K74" s="81"/>
      <c r="L74" s="82"/>
      <c r="M74" s="81"/>
      <c r="N74" s="82"/>
      <c r="O74" s="81"/>
      <c r="P74" s="82"/>
      <c r="Q74" s="81"/>
      <c r="R74" s="82"/>
      <c r="S74" s="81"/>
      <c r="T74" s="82"/>
      <c r="U74" s="81"/>
      <c r="V74" s="82"/>
      <c r="W74" s="81"/>
      <c r="X74" s="82"/>
      <c r="Y74" s="81"/>
      <c r="Z74" s="82"/>
      <c r="AA74" s="81"/>
      <c r="AB74" s="82"/>
      <c r="AC74" s="81"/>
      <c r="AD74" s="82"/>
      <c r="AE74" s="81"/>
      <c r="AF74" s="82"/>
      <c r="AG74" s="81"/>
      <c r="AH74" s="82"/>
      <c r="AI74" s="81"/>
      <c r="AJ74" s="82"/>
      <c r="AK74" s="81"/>
      <c r="AL74" s="82"/>
      <c r="AM74" s="81"/>
      <c r="AN74" s="82"/>
      <c r="AO74" s="81"/>
      <c r="AP74" s="82"/>
      <c r="AQ74" s="81"/>
      <c r="AR74" s="82"/>
      <c r="AS74" s="81"/>
      <c r="AT74" s="82"/>
      <c r="AU74" s="81"/>
      <c r="AV74" s="82"/>
      <c r="AW74" s="81"/>
      <c r="AX74" s="82"/>
      <c r="AY74" s="81"/>
      <c r="AZ74" s="82"/>
      <c r="BA74" s="81"/>
      <c r="BB74" s="82"/>
      <c r="BC74" s="81"/>
      <c r="BD74" s="82"/>
      <c r="BE74" s="81"/>
      <c r="BF74" s="82"/>
      <c r="BG74" s="81"/>
      <c r="BH74" s="82"/>
      <c r="BI74" s="81"/>
      <c r="BJ74" s="82"/>
      <c r="BK74" s="81"/>
      <c r="BL74" s="82"/>
      <c r="BM74" s="81"/>
      <c r="BN74" s="82"/>
      <c r="BO74" s="81"/>
      <c r="BP74" s="82"/>
      <c r="BQ74" s="81"/>
      <c r="BR74" s="82"/>
      <c r="BS74" s="81"/>
      <c r="BT74" s="84"/>
      <c r="BU74" s="56"/>
      <c r="BV74" s="57"/>
      <c r="BW74" s="57"/>
      <c r="BX74" s="57"/>
      <c r="BY74" s="61"/>
      <c r="BZ74" s="61"/>
      <c r="CA74" s="61"/>
      <c r="CB74" s="61"/>
      <c r="CC74" s="61"/>
      <c r="CD74" s="61"/>
      <c r="CE74" s="65"/>
      <c r="CF74" s="65"/>
      <c r="CG74" s="65"/>
      <c r="CH74" s="66"/>
      <c r="CI74" s="137"/>
      <c r="CJ74" s="138"/>
      <c r="CK74" s="138"/>
      <c r="CL74" s="139"/>
    </row>
    <row r="75" spans="1:111" ht="6" customHeight="1" thickBot="1" x14ac:dyDescent="0.3">
      <c r="A75" s="29"/>
      <c r="B75" s="30"/>
      <c r="C75" s="30"/>
      <c r="D75" s="31"/>
      <c r="E75" s="158"/>
      <c r="F75" s="159"/>
      <c r="G75" s="160"/>
      <c r="H75" s="159"/>
      <c r="I75" s="160"/>
      <c r="J75" s="159"/>
      <c r="K75" s="160"/>
      <c r="L75" s="159"/>
      <c r="M75" s="160"/>
      <c r="N75" s="159"/>
      <c r="O75" s="160"/>
      <c r="P75" s="159"/>
      <c r="Q75" s="160"/>
      <c r="R75" s="159"/>
      <c r="S75" s="160"/>
      <c r="T75" s="159"/>
      <c r="U75" s="160"/>
      <c r="V75" s="159"/>
      <c r="W75" s="160"/>
      <c r="X75" s="159"/>
      <c r="Y75" s="160"/>
      <c r="Z75" s="159"/>
      <c r="AA75" s="160"/>
      <c r="AB75" s="159"/>
      <c r="AC75" s="160"/>
      <c r="AD75" s="159"/>
      <c r="AE75" s="160"/>
      <c r="AF75" s="159"/>
      <c r="AG75" s="160"/>
      <c r="AH75" s="159"/>
      <c r="AI75" s="160"/>
      <c r="AJ75" s="159"/>
      <c r="AK75" s="160"/>
      <c r="AL75" s="159"/>
      <c r="AM75" s="160"/>
      <c r="AN75" s="159"/>
      <c r="AO75" s="160"/>
      <c r="AP75" s="159"/>
      <c r="AQ75" s="160"/>
      <c r="AR75" s="159"/>
      <c r="AS75" s="160"/>
      <c r="AT75" s="159"/>
      <c r="AU75" s="160"/>
      <c r="AV75" s="159"/>
      <c r="AW75" s="160"/>
      <c r="AX75" s="159"/>
      <c r="AY75" s="160"/>
      <c r="AZ75" s="159"/>
      <c r="BA75" s="160"/>
      <c r="BB75" s="159"/>
      <c r="BC75" s="160"/>
      <c r="BD75" s="159"/>
      <c r="BE75" s="160"/>
      <c r="BF75" s="159"/>
      <c r="BG75" s="160"/>
      <c r="BH75" s="159"/>
      <c r="BI75" s="160"/>
      <c r="BJ75" s="159"/>
      <c r="BK75" s="160"/>
      <c r="BL75" s="159"/>
      <c r="BM75" s="160"/>
      <c r="BN75" s="159"/>
      <c r="BO75" s="160"/>
      <c r="BP75" s="159"/>
      <c r="BQ75" s="160"/>
      <c r="BR75" s="159"/>
      <c r="BS75" s="160"/>
      <c r="BT75" s="163"/>
      <c r="BU75" s="58"/>
      <c r="BV75" s="59"/>
      <c r="BW75" s="59"/>
      <c r="BX75" s="59"/>
      <c r="BY75" s="62"/>
      <c r="BZ75" s="62"/>
      <c r="CA75" s="62"/>
      <c r="CB75" s="62"/>
      <c r="CC75" s="62"/>
      <c r="CD75" s="62"/>
      <c r="CE75" s="67"/>
      <c r="CF75" s="67"/>
      <c r="CG75" s="67"/>
      <c r="CH75" s="68"/>
      <c r="CI75" s="137"/>
      <c r="CJ75" s="138"/>
      <c r="CK75" s="138"/>
      <c r="CL75" s="139"/>
      <c r="CP75" s="43"/>
    </row>
    <row r="76" spans="1:111" ht="6" customHeight="1" x14ac:dyDescent="0.25">
      <c r="A76" s="317" t="s">
        <v>20</v>
      </c>
      <c r="B76" s="318"/>
      <c r="C76" s="319"/>
      <c r="D76" s="320"/>
      <c r="E76" s="277"/>
      <c r="F76" s="161"/>
      <c r="G76" s="162"/>
      <c r="H76" s="161"/>
      <c r="I76" s="162"/>
      <c r="J76" s="161"/>
      <c r="K76" s="162"/>
      <c r="L76" s="161"/>
      <c r="M76" s="162"/>
      <c r="N76" s="161"/>
      <c r="O76" s="162"/>
      <c r="P76" s="161"/>
      <c r="Q76" s="162"/>
      <c r="R76" s="161"/>
      <c r="S76" s="162"/>
      <c r="T76" s="161"/>
      <c r="U76" s="162"/>
      <c r="V76" s="161"/>
      <c r="W76" s="162"/>
      <c r="X76" s="161"/>
      <c r="Y76" s="162"/>
      <c r="Z76" s="161"/>
      <c r="AA76" s="162"/>
      <c r="AB76" s="161"/>
      <c r="AC76" s="162"/>
      <c r="AD76" s="161"/>
      <c r="AE76" s="162"/>
      <c r="AF76" s="161"/>
      <c r="AG76" s="162"/>
      <c r="AH76" s="161"/>
      <c r="AI76" s="162"/>
      <c r="AJ76" s="161"/>
      <c r="AK76" s="162"/>
      <c r="AL76" s="161"/>
      <c r="AM76" s="162"/>
      <c r="AN76" s="161"/>
      <c r="AO76" s="162"/>
      <c r="AP76" s="161"/>
      <c r="AQ76" s="162"/>
      <c r="AR76" s="161"/>
      <c r="AS76" s="162"/>
      <c r="AT76" s="161"/>
      <c r="AU76" s="162"/>
      <c r="AV76" s="161"/>
      <c r="AW76" s="162"/>
      <c r="AX76" s="161"/>
      <c r="AY76" s="162"/>
      <c r="AZ76" s="161"/>
      <c r="BA76" s="162"/>
      <c r="BB76" s="161"/>
      <c r="BC76" s="162"/>
      <c r="BD76" s="161"/>
      <c r="BE76" s="162"/>
      <c r="BF76" s="161"/>
      <c r="BG76" s="162"/>
      <c r="BH76" s="161"/>
      <c r="BI76" s="162"/>
      <c r="BJ76" s="161"/>
      <c r="BK76" s="162"/>
      <c r="BL76" s="161"/>
      <c r="BM76" s="162"/>
      <c r="BN76" s="161"/>
      <c r="BO76" s="162"/>
      <c r="BP76" s="161"/>
      <c r="BQ76" s="162"/>
      <c r="BR76" s="161"/>
      <c r="BS76" s="162"/>
      <c r="BT76" s="163"/>
      <c r="BU76" s="308"/>
      <c r="BV76" s="309"/>
      <c r="BW76" s="166"/>
      <c r="BX76" s="166"/>
      <c r="BY76" s="310" t="str">
        <f>IF(AND(CN76&gt;0,CN76&lt;30),INDEX($BY$7:$CG$32,CN76,1),IF(AND(CN76&gt;100,CN76&lt;130),INDEX($BY$54:$CD$63,CN76-100,1),""))</f>
        <v/>
      </c>
      <c r="BZ76" s="310"/>
      <c r="CA76" s="310"/>
      <c r="CB76" s="310"/>
      <c r="CC76" s="310"/>
      <c r="CD76" s="310"/>
      <c r="CE76" s="132" t="str">
        <f>IF(AND(CN76&gt;0,CN76&lt;30),INDEX($BY$7:$CG$32,CN76,7),IF(AND(CN76&gt;100,CN76&lt;130),INDEX($BY$54:$CE$63,CN76-100,7),""))</f>
        <v/>
      </c>
      <c r="CF76" s="133"/>
      <c r="CG76" s="133"/>
      <c r="CH76" s="44"/>
      <c r="CI76" s="137"/>
      <c r="CJ76" s="138"/>
      <c r="CK76" s="138"/>
      <c r="CL76" s="139"/>
      <c r="CN76" s="53" t="str">
        <f>IF(SUM(BW76:BX76)=0,"",IF(CO76&gt;1,"Erreur",IF(CO76=0,"",SUM(CP76:DG77))))</f>
        <v/>
      </c>
      <c r="CO76" s="53">
        <f>COUNTA(CP76:DG76)-COUNTIF(CP76:DG76,"")</f>
        <v>10</v>
      </c>
      <c r="CP76" s="53" t="str">
        <f>IF(AND(INDEX($BW$7:$BX$32,$CP$66,1)=$BW76,INDEX($BW$7:$BX$32,$CP$66,2)=$BX76),$CP$66,"")</f>
        <v/>
      </c>
      <c r="CQ76" s="53" t="str">
        <f>IF(AND(INDEX($BW$7:$BX$32,$CQ$66,1)=$BW76,INDEX($BW$7:$BX$32,$CQ$66,2)=$BX76),$CQ$66,"")</f>
        <v/>
      </c>
      <c r="CR76" s="53" t="str">
        <f>IF(AND(INDEX($BW$7:$BX$32,$CR$66,1)=$BW76,INDEX($BW$7:$BX$32,$CR$66,2)=$BX76),$CR$66,"")</f>
        <v/>
      </c>
      <c r="CS76" s="53" t="str">
        <f>IF(AND(INDEX($BW$7:$BX$32,$CS$66,1)=$BW76,INDEX($BW$7:$BX$32,$CS$66,2)=$BX76),$CS$66,"")</f>
        <v/>
      </c>
      <c r="CT76" s="53" t="str">
        <f>IF(AND(INDEX($BW$7:$BX$32,$CT$66,1)=$BW76,INDEX($BW$7:$BX$32,$CT$66,2)=$BX76),$CT$66,"")</f>
        <v/>
      </c>
      <c r="CU76" s="53">
        <f>IF(AND(INDEX($BW$7:$BX$32,$CU$66,1)=$BW76,INDEX($BW$7:$BX$32,$CU$66,2)=$BX76),$CU$66,"")</f>
        <v>11</v>
      </c>
      <c r="CV76" s="53">
        <f>IF(AND(INDEX($BW$7:$BX$32,$CV$66,1)=$BW76,INDEX($BW$7:$BX$32,$CV$66,2)=$BX76),$CV$66,"")</f>
        <v>13</v>
      </c>
      <c r="CW76" s="53">
        <f>IF(AND(INDEX($BW$7:$BX$32,$CW$66,1)=$BW76,INDEX($BW$7:$BX$32,$CW$66,2)=$BX76),$CW$66,"")</f>
        <v>15</v>
      </c>
      <c r="CX76" s="53">
        <f>IF(AND(INDEX($BW$7:$BX$32,$CX$66,1)=$BW76,INDEX($BW$7:$BX$32,$CX$66,2)=$BX76),$CX$66,"")</f>
        <v>17</v>
      </c>
      <c r="CY76" s="53">
        <f>IF(AND(INDEX($BW$7:$BX$32,$CY$66,1)=$BW76,INDEX($BW$7:$BX$32,$CY$66,2)=$BX76),$CY$66,"")</f>
        <v>19</v>
      </c>
      <c r="CZ76" s="53">
        <f>IF(AND(INDEX($BW$7:$BX$32,$CZ$66,1)=$BW76,INDEX($BW$7:$BX$32,$CZ$66,2)=$BX76),$CZ$66,"")</f>
        <v>21</v>
      </c>
      <c r="DA76" s="53">
        <f>IF(AND(INDEX($BW$7:$BX$32,$DA$66,1)=$BW76,INDEX($BW$7:$BX$32,$DA$66,2)=$BX76),$DA$66,"")</f>
        <v>23</v>
      </c>
      <c r="DB76" s="53">
        <f>IF(AND(INDEX($BW$7:$BX$32,$DB$66,1)=$BW76,INDEX($BW$7:$BX$32,$DB$66,2)=$BX76),$DB$66,"")</f>
        <v>25</v>
      </c>
      <c r="DC76" s="53" t="str">
        <f>IF(AND(INDEX($BW$54:$BX$63,$DC$66,1)=$BW76,INDEX($BW$54:$BX$63,$DC$66,2)=$BX76),$DC$66+100,"")</f>
        <v/>
      </c>
      <c r="DD76" s="53" t="str">
        <f>IF(AND(INDEX($BW$54:$BX$63,$DD$66,1)=$BW76,INDEX($BW$54:$BX$63,$DD$66,2)=$BX76),$DD$66+100,"")</f>
        <v/>
      </c>
      <c r="DE76" s="53" t="str">
        <f>IF(AND(INDEX($BW$54:$BX$63,$DE$66,1)=$BW76,INDEX($BW$54:$BX$63,$DE$66,2)=$BX76),$DE$66+100,"")</f>
        <v/>
      </c>
      <c r="DF76" s="53">
        <f>IF(AND(INDEX($BW$54:$BX$63,$DF$66,1)=$BW76,INDEX($BW$54:$BX$63,$DF$66,2)=$BX76),$DF$66+100,"")</f>
        <v>107</v>
      </c>
      <c r="DG76" s="53">
        <f>IF(AND(INDEX($BW$54:$BX$63,$DG$66,1)=$BW76,INDEX($BW$54:$BX$63,$DG$66,2)=$BX76),$DG$66+100,"")</f>
        <v>109</v>
      </c>
    </row>
    <row r="77" spans="1:111" ht="6" customHeight="1" x14ac:dyDescent="0.25">
      <c r="A77" s="114"/>
      <c r="B77" s="115"/>
      <c r="C77" s="118"/>
      <c r="D77" s="119"/>
      <c r="E77" s="277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159"/>
      <c r="Q77" s="160"/>
      <c r="R77" s="159"/>
      <c r="S77" s="160"/>
      <c r="T77" s="159"/>
      <c r="U77" s="160"/>
      <c r="V77" s="159"/>
      <c r="W77" s="160"/>
      <c r="X77" s="159"/>
      <c r="Y77" s="160"/>
      <c r="Z77" s="159"/>
      <c r="AA77" s="160"/>
      <c r="AB77" s="159"/>
      <c r="AC77" s="160"/>
      <c r="AD77" s="159"/>
      <c r="AE77" s="160"/>
      <c r="AF77" s="159"/>
      <c r="AG77" s="160"/>
      <c r="AH77" s="159"/>
      <c r="AI77" s="160"/>
      <c r="AJ77" s="159"/>
      <c r="AK77" s="160"/>
      <c r="AL77" s="159"/>
      <c r="AM77" s="160"/>
      <c r="AN77" s="159"/>
      <c r="AO77" s="160"/>
      <c r="AP77" s="159"/>
      <c r="AQ77" s="160"/>
      <c r="AR77" s="159"/>
      <c r="AS77" s="160"/>
      <c r="AT77" s="159"/>
      <c r="AU77" s="160"/>
      <c r="AV77" s="159"/>
      <c r="AW77" s="160"/>
      <c r="AX77" s="159"/>
      <c r="AY77" s="160"/>
      <c r="AZ77" s="159"/>
      <c r="BA77" s="160"/>
      <c r="BB77" s="159"/>
      <c r="BC77" s="160"/>
      <c r="BD77" s="159"/>
      <c r="BE77" s="160"/>
      <c r="BF77" s="159"/>
      <c r="BG77" s="160"/>
      <c r="BH77" s="159"/>
      <c r="BI77" s="160"/>
      <c r="BJ77" s="159"/>
      <c r="BK77" s="160"/>
      <c r="BL77" s="159"/>
      <c r="BM77" s="160"/>
      <c r="BN77" s="159"/>
      <c r="BO77" s="160"/>
      <c r="BP77" s="159"/>
      <c r="BQ77" s="160"/>
      <c r="BR77" s="159"/>
      <c r="BS77" s="160"/>
      <c r="BT77" s="163"/>
      <c r="BU77" s="122"/>
      <c r="BV77" s="123"/>
      <c r="BW77" s="202"/>
      <c r="BX77" s="202"/>
      <c r="BY77" s="128"/>
      <c r="BZ77" s="128"/>
      <c r="CA77" s="128"/>
      <c r="CB77" s="128"/>
      <c r="CC77" s="128"/>
      <c r="CD77" s="128"/>
      <c r="CE77" s="311"/>
      <c r="CF77" s="312"/>
      <c r="CG77" s="312"/>
      <c r="CH77" s="45"/>
      <c r="CI77" s="137"/>
      <c r="CJ77" s="138"/>
      <c r="CK77" s="138"/>
      <c r="CL77" s="139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</row>
    <row r="78" spans="1:111" ht="6" customHeight="1" x14ac:dyDescent="0.25">
      <c r="A78" s="114" t="s">
        <v>20</v>
      </c>
      <c r="B78" s="115"/>
      <c r="C78" s="118">
        <v>5</v>
      </c>
      <c r="D78" s="119"/>
      <c r="E78" s="277"/>
      <c r="F78" s="161"/>
      <c r="G78" s="162"/>
      <c r="H78" s="161"/>
      <c r="I78" s="162"/>
      <c r="J78" s="161"/>
      <c r="K78" s="162"/>
      <c r="L78" s="161"/>
      <c r="M78" s="162"/>
      <c r="N78" s="161"/>
      <c r="O78" s="162"/>
      <c r="P78" s="161"/>
      <c r="Q78" s="162"/>
      <c r="R78" s="161"/>
      <c r="S78" s="162"/>
      <c r="T78" s="161"/>
      <c r="U78" s="162"/>
      <c r="V78" s="161"/>
      <c r="W78" s="162"/>
      <c r="X78" s="161"/>
      <c r="Y78" s="162"/>
      <c r="Z78" s="161"/>
      <c r="AA78" s="162"/>
      <c r="AB78" s="161"/>
      <c r="AC78" s="162"/>
      <c r="AD78" s="161"/>
      <c r="AE78" s="162"/>
      <c r="AF78" s="161"/>
      <c r="AG78" s="162"/>
      <c r="AH78" s="161"/>
      <c r="AI78" s="162"/>
      <c r="AJ78" s="161"/>
      <c r="AK78" s="162"/>
      <c r="AL78" s="161"/>
      <c r="AM78" s="162"/>
      <c r="AN78" s="161"/>
      <c r="AO78" s="162"/>
      <c r="AP78" s="161"/>
      <c r="AQ78" s="162"/>
      <c r="AR78" s="161"/>
      <c r="AS78" s="162"/>
      <c r="AT78" s="161"/>
      <c r="AU78" s="162"/>
      <c r="AV78" s="161"/>
      <c r="AW78" s="162"/>
      <c r="AX78" s="161"/>
      <c r="AY78" s="162"/>
      <c r="AZ78" s="161"/>
      <c r="BA78" s="162"/>
      <c r="BB78" s="161"/>
      <c r="BC78" s="162"/>
      <c r="BD78" s="161"/>
      <c r="BE78" s="162"/>
      <c r="BF78" s="161"/>
      <c r="BG78" s="162"/>
      <c r="BH78" s="161"/>
      <c r="BI78" s="162"/>
      <c r="BJ78" s="161"/>
      <c r="BK78" s="162"/>
      <c r="BL78" s="161"/>
      <c r="BM78" s="162"/>
      <c r="BN78" s="161"/>
      <c r="BO78" s="162"/>
      <c r="BP78" s="161"/>
      <c r="BQ78" s="162"/>
      <c r="BR78" s="161"/>
      <c r="BS78" s="162"/>
      <c r="BT78" s="163"/>
      <c r="BU78" s="122" t="s">
        <v>8</v>
      </c>
      <c r="BV78" s="123"/>
      <c r="BW78" s="202">
        <v>1</v>
      </c>
      <c r="BX78" s="202">
        <v>9</v>
      </c>
      <c r="BY78" s="128" t="str">
        <f>IF(AND(CN78&gt;0,CN78&lt;30),INDEX($BY$7:$CG$32,CN78,1),IF(AND(CN78&gt;100,CN78&lt;130),INDEX($BY$54:$CD$63,CN78-100,1),""))</f>
        <v/>
      </c>
      <c r="BZ78" s="128"/>
      <c r="CA78" s="128"/>
      <c r="CB78" s="128"/>
      <c r="CC78" s="128"/>
      <c r="CD78" s="128"/>
      <c r="CE78" s="130" t="str">
        <f>IF(AND(CN78&gt;0,CN78&lt;30),INDEX($BY$7:$CG$32,CN78,7),IF(AND(CN78&gt;100,CN78&lt;130),INDEX($BY$54:$CE$63,CN78-100,7),""))</f>
        <v/>
      </c>
      <c r="CF78" s="131"/>
      <c r="CG78" s="131"/>
      <c r="CH78" s="44"/>
      <c r="CI78" s="137"/>
      <c r="CJ78" s="138"/>
      <c r="CK78" s="138"/>
      <c r="CL78" s="139"/>
      <c r="CN78" s="53" t="str">
        <f>IF(SUM(BW78:BX78)=0,"",IF(CO78&gt;1,"Erreur",IF(CO78=0,"",SUM(CP78:DG79))))</f>
        <v/>
      </c>
      <c r="CO78" s="53">
        <f>COUNTA(CP78:DG78)-COUNTIF(CP78:DG78,"")</f>
        <v>0</v>
      </c>
      <c r="CP78" s="53" t="str">
        <f>IF(AND(INDEX($BW$7:$BX$32,$CP$66,1)=$BW78,INDEX($BW$7:$BX$32,$CP$66,2)=$BX78),$CP$66,"")</f>
        <v/>
      </c>
      <c r="CQ78" s="53" t="str">
        <f>IF(AND(INDEX($BW$7:$BX$32,$CQ$66,1)=$BW78,INDEX($BW$7:$BX$32,$CQ$66,2)=$BX78),$CQ$66,"")</f>
        <v/>
      </c>
      <c r="CR78" s="53" t="str">
        <f>IF(AND(INDEX($BW$7:$BX$32,$CR$66,1)=$BW78,INDEX($BW$7:$BX$32,$CR$66,2)=$BX78),$CR$66,"")</f>
        <v/>
      </c>
      <c r="CS78" s="53" t="str">
        <f>IF(AND(INDEX($BW$7:$BX$32,$CS$66,1)=$BW78,INDEX($BW$7:$BX$32,$CS$66,2)=$BX78),$CS$66,"")</f>
        <v/>
      </c>
      <c r="CT78" s="53" t="str">
        <f>IF(AND(INDEX($BW$7:$BX$32,$CT$66,1)=$BW78,INDEX($BW$7:$BX$32,$CT$66,2)=$BX78),$CT$66,"")</f>
        <v/>
      </c>
      <c r="CU78" s="53" t="str">
        <f>IF(AND(INDEX($BW$7:$BX$32,$CU$66,1)=$BW78,INDEX($BW$7:$BX$32,$CU$66,2)=$BX78),$CU$66,"")</f>
        <v/>
      </c>
      <c r="CV78" s="53" t="str">
        <f>IF(AND(INDEX($BW$7:$BX$32,$CV$66,1)=$BW78,INDEX($BW$7:$BX$32,$CV$66,2)=$BX78),$CV$66,"")</f>
        <v/>
      </c>
      <c r="CW78" s="53" t="str">
        <f>IF(AND(INDEX($BW$7:$BX$32,$CW$66,1)=$BW78,INDEX($BW$7:$BX$32,$CW$66,2)=$BX78),$CW$66,"")</f>
        <v/>
      </c>
      <c r="CX78" s="53" t="str">
        <f>IF(AND(INDEX($BW$7:$BX$32,$CX$66,1)=$BW78,INDEX($BW$7:$BX$32,$CX$66,2)=$BX78),$CX$66,"")</f>
        <v/>
      </c>
      <c r="CY78" s="53" t="str">
        <f>IF(AND(INDEX($BW$7:$BX$32,$CY$66,1)=$BW78,INDEX($BW$7:$BX$32,$CY$66,2)=$BX78),$CY$66,"")</f>
        <v/>
      </c>
      <c r="CZ78" s="53" t="str">
        <f>IF(AND(INDEX($BW$7:$BX$32,$CZ$66,1)=$BW78,INDEX($BW$7:$BX$32,$CZ$66,2)=$BX78),$CZ$66,"")</f>
        <v/>
      </c>
      <c r="DA78" s="53" t="str">
        <f>IF(AND(INDEX($BW$7:$BX$32,$DA$66,1)=$BW78,INDEX($BW$7:$BX$32,$DA$66,2)=$BX78),$DA$66,"")</f>
        <v/>
      </c>
      <c r="DB78" s="53" t="str">
        <f>IF(AND(INDEX($BW$7:$BX$32,$DB$66,1)=$BW78,INDEX($BW$7:$BX$32,$DB$66,2)=$BX78),$DB$66,"")</f>
        <v/>
      </c>
      <c r="DC78" s="53" t="str">
        <f>IF(AND(INDEX($BW$54:$BX$63,$DC$66,1)=$BW78,INDEX($BW$54:$BX$63,$DC$66,2)=$BX78),$DC$66+100,"")</f>
        <v/>
      </c>
      <c r="DD78" s="53" t="str">
        <f>IF(AND(INDEX($BW$54:$BX$63,$DD$66,1)=$BW78,INDEX($BW$54:$BX$63,$DD$66,2)=$BX78),$DD$66+100,"")</f>
        <v/>
      </c>
      <c r="DE78" s="53" t="str">
        <f>IF(AND(INDEX($BW$54:$BX$63,$DE$66,1)=$BW78,INDEX($BW$54:$BX$63,$DE$66,2)=$BX78),$DE$66+100,"")</f>
        <v/>
      </c>
      <c r="DF78" s="53" t="str">
        <f>IF(AND(INDEX($BW$54:$BX$63,$DF$66,1)=$BW78,INDEX($BW$54:$BX$63,$DF$66,2)=$BX78),$DF$66+100,"")</f>
        <v/>
      </c>
      <c r="DG78" s="53" t="str">
        <f>IF(AND(INDEX($BW$54:$BX$63,$DG$66,1)=$BW78,INDEX($BW$54:$BX$63,$DG$66,2)=$BX78),$DG$66+100,"")</f>
        <v/>
      </c>
    </row>
    <row r="79" spans="1:111" ht="6" customHeight="1" x14ac:dyDescent="0.25">
      <c r="A79" s="114"/>
      <c r="B79" s="115"/>
      <c r="C79" s="118"/>
      <c r="D79" s="119"/>
      <c r="E79" s="277"/>
      <c r="F79" s="159"/>
      <c r="G79" s="160"/>
      <c r="H79" s="159"/>
      <c r="I79" s="160"/>
      <c r="J79" s="159"/>
      <c r="K79" s="160"/>
      <c r="L79" s="159"/>
      <c r="M79" s="160"/>
      <c r="N79" s="159"/>
      <c r="O79" s="160"/>
      <c r="P79" s="159"/>
      <c r="Q79" s="160"/>
      <c r="R79" s="159"/>
      <c r="S79" s="160"/>
      <c r="T79" s="159"/>
      <c r="U79" s="160"/>
      <c r="V79" s="159"/>
      <c r="W79" s="160"/>
      <c r="X79" s="159"/>
      <c r="Y79" s="160"/>
      <c r="Z79" s="159"/>
      <c r="AA79" s="160"/>
      <c r="AB79" s="159"/>
      <c r="AC79" s="160"/>
      <c r="AD79" s="159"/>
      <c r="AE79" s="160"/>
      <c r="AF79" s="159"/>
      <c r="AG79" s="160"/>
      <c r="AH79" s="159"/>
      <c r="AI79" s="160"/>
      <c r="AJ79" s="159"/>
      <c r="AK79" s="160"/>
      <c r="AL79" s="159"/>
      <c r="AM79" s="160"/>
      <c r="AN79" s="159"/>
      <c r="AO79" s="160"/>
      <c r="AP79" s="159"/>
      <c r="AQ79" s="160"/>
      <c r="AR79" s="159"/>
      <c r="AS79" s="160"/>
      <c r="AT79" s="159"/>
      <c r="AU79" s="160"/>
      <c r="AV79" s="159"/>
      <c r="AW79" s="160"/>
      <c r="AX79" s="159"/>
      <c r="AY79" s="160"/>
      <c r="AZ79" s="159"/>
      <c r="BA79" s="160"/>
      <c r="BB79" s="159"/>
      <c r="BC79" s="160"/>
      <c r="BD79" s="159"/>
      <c r="BE79" s="160"/>
      <c r="BF79" s="159"/>
      <c r="BG79" s="160"/>
      <c r="BH79" s="159"/>
      <c r="BI79" s="160"/>
      <c r="BJ79" s="159"/>
      <c r="BK79" s="160"/>
      <c r="BL79" s="159"/>
      <c r="BM79" s="160"/>
      <c r="BN79" s="159"/>
      <c r="BO79" s="160"/>
      <c r="BP79" s="159"/>
      <c r="BQ79" s="160"/>
      <c r="BR79" s="159"/>
      <c r="BS79" s="160"/>
      <c r="BT79" s="163"/>
      <c r="BU79" s="122"/>
      <c r="BV79" s="123"/>
      <c r="BW79" s="202"/>
      <c r="BX79" s="202"/>
      <c r="BY79" s="128"/>
      <c r="BZ79" s="128"/>
      <c r="CA79" s="128"/>
      <c r="CB79" s="128"/>
      <c r="CC79" s="128"/>
      <c r="CD79" s="128"/>
      <c r="CE79" s="311"/>
      <c r="CF79" s="312"/>
      <c r="CG79" s="312"/>
      <c r="CH79" s="44"/>
      <c r="CI79" s="137"/>
      <c r="CJ79" s="138"/>
      <c r="CK79" s="138"/>
      <c r="CL79" s="139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</row>
    <row r="80" spans="1:111" ht="6" customHeight="1" x14ac:dyDescent="0.25">
      <c r="A80" s="114" t="s">
        <v>20</v>
      </c>
      <c r="B80" s="115"/>
      <c r="C80" s="118"/>
      <c r="D80" s="119"/>
      <c r="E80" s="277"/>
      <c r="F80" s="161"/>
      <c r="G80" s="162"/>
      <c r="H80" s="161"/>
      <c r="I80" s="162"/>
      <c r="J80" s="161"/>
      <c r="K80" s="162"/>
      <c r="L80" s="161"/>
      <c r="M80" s="162"/>
      <c r="N80" s="161"/>
      <c r="O80" s="162"/>
      <c r="P80" s="161"/>
      <c r="Q80" s="162"/>
      <c r="R80" s="161"/>
      <c r="S80" s="162"/>
      <c r="T80" s="161"/>
      <c r="U80" s="162"/>
      <c r="V80" s="161"/>
      <c r="W80" s="162"/>
      <c r="X80" s="161"/>
      <c r="Y80" s="162"/>
      <c r="Z80" s="161"/>
      <c r="AA80" s="162"/>
      <c r="AB80" s="161"/>
      <c r="AC80" s="162"/>
      <c r="AD80" s="161"/>
      <c r="AE80" s="162"/>
      <c r="AF80" s="161"/>
      <c r="AG80" s="162"/>
      <c r="AH80" s="161"/>
      <c r="AI80" s="162"/>
      <c r="AJ80" s="161"/>
      <c r="AK80" s="162"/>
      <c r="AL80" s="161"/>
      <c r="AM80" s="162"/>
      <c r="AN80" s="161"/>
      <c r="AO80" s="162"/>
      <c r="AP80" s="161"/>
      <c r="AQ80" s="162"/>
      <c r="AR80" s="161"/>
      <c r="AS80" s="162"/>
      <c r="AT80" s="161"/>
      <c r="AU80" s="162"/>
      <c r="AV80" s="161"/>
      <c r="AW80" s="162"/>
      <c r="AX80" s="161"/>
      <c r="AY80" s="162"/>
      <c r="AZ80" s="161"/>
      <c r="BA80" s="162"/>
      <c r="BB80" s="161"/>
      <c r="BC80" s="162"/>
      <c r="BD80" s="161"/>
      <c r="BE80" s="162"/>
      <c r="BF80" s="161"/>
      <c r="BG80" s="162"/>
      <c r="BH80" s="161"/>
      <c r="BI80" s="162"/>
      <c r="BJ80" s="161"/>
      <c r="BK80" s="162"/>
      <c r="BL80" s="161"/>
      <c r="BM80" s="162"/>
      <c r="BN80" s="161"/>
      <c r="BO80" s="162"/>
      <c r="BP80" s="161"/>
      <c r="BQ80" s="162"/>
      <c r="BR80" s="161"/>
      <c r="BS80" s="162"/>
      <c r="BT80" s="163"/>
      <c r="BU80" s="122"/>
      <c r="BV80" s="123"/>
      <c r="BW80" s="126"/>
      <c r="BX80" s="126"/>
      <c r="BY80" s="128" t="str">
        <f>IF(AND(CN80&gt;0,CN80&lt;30),INDEX($BY$7:$CG$32,CN80,1),IF(AND(CN80&gt;100,CN80&lt;130),INDEX($BY$54:$CD$63,CN80-100,1),""))</f>
        <v/>
      </c>
      <c r="BZ80" s="128"/>
      <c r="CA80" s="128"/>
      <c r="CB80" s="128"/>
      <c r="CC80" s="128"/>
      <c r="CD80" s="128"/>
      <c r="CE80" s="130" t="str">
        <f>IF(AND(CN80&gt;0,CN80&lt;30),INDEX($BY$7:$CG$32,CN80,7),IF(AND(CN80&gt;100,CN80&lt;130),INDEX($BY$54:$CE$63,CN80-100,7),""))</f>
        <v/>
      </c>
      <c r="CF80" s="131"/>
      <c r="CG80" s="131"/>
      <c r="CH80" s="46"/>
      <c r="CI80" s="137"/>
      <c r="CJ80" s="138"/>
      <c r="CK80" s="138"/>
      <c r="CL80" s="139"/>
      <c r="CN80" s="53" t="str">
        <f>IF(SUM(BW80:BX80)=0,"",IF(CO80&gt;1,"Erreur",IF(CO80=0,"",SUM(CP80:DG81))))</f>
        <v/>
      </c>
      <c r="CO80" s="53">
        <f>COUNTA(CP80:DG80)-COUNTIF(CP80:DG80,"")</f>
        <v>10</v>
      </c>
      <c r="CP80" s="53" t="str">
        <f>IF(AND(INDEX($BW$7:$BX$32,$CP$66,1)=$BW80,INDEX($BW$7:$BX$32,$CP$66,2)=$BX80),$CP$66,"")</f>
        <v/>
      </c>
      <c r="CQ80" s="53" t="str">
        <f>IF(AND(INDEX($BW$7:$BX$32,$CQ$66,1)=$BW80,INDEX($BW$7:$BX$32,$CQ$66,2)=$BX80),$CQ$66,"")</f>
        <v/>
      </c>
      <c r="CR80" s="53" t="str">
        <f>IF(AND(INDEX($BW$7:$BX$32,$CR$66,1)=$BW80,INDEX($BW$7:$BX$32,$CR$66,2)=$BX80),$CR$66,"")</f>
        <v/>
      </c>
      <c r="CS80" s="53" t="str">
        <f>IF(AND(INDEX($BW$7:$BX$32,$CS$66,1)=$BW80,INDEX($BW$7:$BX$32,$CS$66,2)=$BX80),$CS$66,"")</f>
        <v/>
      </c>
      <c r="CT80" s="53" t="str">
        <f>IF(AND(INDEX($BW$7:$BX$32,$CT$66,1)=$BW80,INDEX($BW$7:$BX$32,$CT$66,2)=$BX80),$CT$66,"")</f>
        <v/>
      </c>
      <c r="CU80" s="53">
        <f>IF(AND(INDEX($BW$7:$BX$32,$CU$66,1)=$BW80,INDEX($BW$7:$BX$32,$CU$66,2)=$BX80),$CU$66,"")</f>
        <v>11</v>
      </c>
      <c r="CV80" s="53">
        <f>IF(AND(INDEX($BW$7:$BX$32,$CV$66,1)=$BW80,INDEX($BW$7:$BX$32,$CV$66,2)=$BX80),$CV$66,"")</f>
        <v>13</v>
      </c>
      <c r="CW80" s="53">
        <f>IF(AND(INDEX($BW$7:$BX$32,$CW$66,1)=$BW80,INDEX($BW$7:$BX$32,$CW$66,2)=$BX80),$CW$66,"")</f>
        <v>15</v>
      </c>
      <c r="CX80" s="53">
        <f>IF(AND(INDEX($BW$7:$BX$32,$CX$66,1)=$BW80,INDEX($BW$7:$BX$32,$CX$66,2)=$BX80),$CX$66,"")</f>
        <v>17</v>
      </c>
      <c r="CY80" s="53">
        <f>IF(AND(INDEX($BW$7:$BX$32,$CY$66,1)=$BW80,INDEX($BW$7:$BX$32,$CY$66,2)=$BX80),$CY$66,"")</f>
        <v>19</v>
      </c>
      <c r="CZ80" s="53">
        <f>IF(AND(INDEX($BW$7:$BX$32,$CZ$66,1)=$BW80,INDEX($BW$7:$BX$32,$CZ$66,2)=$BX80),$CZ$66,"")</f>
        <v>21</v>
      </c>
      <c r="DA80" s="53">
        <f>IF(AND(INDEX($BW$7:$BX$32,$DA$66,1)=$BW80,INDEX($BW$7:$BX$32,$DA$66,2)=$BX80),$DA$66,"")</f>
        <v>23</v>
      </c>
      <c r="DB80" s="53">
        <f>IF(AND(INDEX($BW$7:$BX$32,$DB$66,1)=$BW80,INDEX($BW$7:$BX$32,$DB$66,2)=$BX80),$DB$66,"")</f>
        <v>25</v>
      </c>
      <c r="DC80" s="53" t="str">
        <f>IF(AND(INDEX($BW$54:$BX$63,$DC$66,1)=$BW80,INDEX($BW$54:$BX$63,$DC$66,2)=$BX80),$DC$66+100,"")</f>
        <v/>
      </c>
      <c r="DD80" s="53" t="str">
        <f>IF(AND(INDEX($BW$54:$BX$63,$DD$66,1)=$BW80,INDEX($BW$54:$BX$63,$DD$66,2)=$BX80),$DD$66+100,"")</f>
        <v/>
      </c>
      <c r="DE80" s="53" t="str">
        <f>IF(AND(INDEX($BW$54:$BX$63,$DE$66,1)=$BW80,INDEX($BW$54:$BX$63,$DE$66,2)=$BX80),$DE$66+100,"")</f>
        <v/>
      </c>
      <c r="DF80" s="53">
        <f>IF(AND(INDEX($BW$54:$BX$63,$DF$66,1)=$BW80,INDEX($BW$54:$BX$63,$DF$66,2)=$BX80),$DF$66+100,"")</f>
        <v>107</v>
      </c>
      <c r="DG80" s="53">
        <f>IF(AND(INDEX($BW$54:$BX$63,$DG$66,1)=$BW80,INDEX($BW$54:$BX$63,$DG$66,2)=$BX80),$DG$66+100,"")</f>
        <v>109</v>
      </c>
    </row>
    <row r="81" spans="1:111" ht="6" customHeight="1" x14ac:dyDescent="0.25">
      <c r="A81" s="114"/>
      <c r="B81" s="115"/>
      <c r="C81" s="118"/>
      <c r="D81" s="119"/>
      <c r="E81" s="277"/>
      <c r="F81" s="159"/>
      <c r="G81" s="160"/>
      <c r="H81" s="159"/>
      <c r="I81" s="160"/>
      <c r="J81" s="159"/>
      <c r="K81" s="160"/>
      <c r="L81" s="159"/>
      <c r="M81" s="160"/>
      <c r="N81" s="159"/>
      <c r="O81" s="160"/>
      <c r="P81" s="159"/>
      <c r="Q81" s="160"/>
      <c r="R81" s="159"/>
      <c r="S81" s="160"/>
      <c r="T81" s="159"/>
      <c r="U81" s="160"/>
      <c r="V81" s="159"/>
      <c r="W81" s="160"/>
      <c r="X81" s="159"/>
      <c r="Y81" s="160"/>
      <c r="Z81" s="159"/>
      <c r="AA81" s="160"/>
      <c r="AB81" s="159"/>
      <c r="AC81" s="160"/>
      <c r="AD81" s="159"/>
      <c r="AE81" s="160"/>
      <c r="AF81" s="159"/>
      <c r="AG81" s="160"/>
      <c r="AH81" s="159"/>
      <c r="AI81" s="160"/>
      <c r="AJ81" s="159"/>
      <c r="AK81" s="160"/>
      <c r="AL81" s="159"/>
      <c r="AM81" s="160"/>
      <c r="AN81" s="159"/>
      <c r="AO81" s="160"/>
      <c r="AP81" s="159"/>
      <c r="AQ81" s="160"/>
      <c r="AR81" s="159"/>
      <c r="AS81" s="160"/>
      <c r="AT81" s="159"/>
      <c r="AU81" s="160"/>
      <c r="AV81" s="159"/>
      <c r="AW81" s="160"/>
      <c r="AX81" s="159"/>
      <c r="AY81" s="160"/>
      <c r="AZ81" s="159"/>
      <c r="BA81" s="160"/>
      <c r="BB81" s="159"/>
      <c r="BC81" s="160"/>
      <c r="BD81" s="159"/>
      <c r="BE81" s="160"/>
      <c r="BF81" s="159"/>
      <c r="BG81" s="160"/>
      <c r="BH81" s="159"/>
      <c r="BI81" s="160"/>
      <c r="BJ81" s="159"/>
      <c r="BK81" s="160"/>
      <c r="BL81" s="159"/>
      <c r="BM81" s="160"/>
      <c r="BN81" s="159"/>
      <c r="BO81" s="160"/>
      <c r="BP81" s="159"/>
      <c r="BQ81" s="160"/>
      <c r="BR81" s="159"/>
      <c r="BS81" s="160"/>
      <c r="BT81" s="163"/>
      <c r="BU81" s="122"/>
      <c r="BV81" s="123"/>
      <c r="BW81" s="292"/>
      <c r="BX81" s="292"/>
      <c r="BY81" s="128"/>
      <c r="BZ81" s="128"/>
      <c r="CA81" s="128"/>
      <c r="CB81" s="128"/>
      <c r="CC81" s="128"/>
      <c r="CD81" s="128"/>
      <c r="CE81" s="311"/>
      <c r="CF81" s="312"/>
      <c r="CG81" s="312"/>
      <c r="CH81" s="45"/>
      <c r="CI81" s="137"/>
      <c r="CJ81" s="138"/>
      <c r="CK81" s="138"/>
      <c r="CL81" s="139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</row>
    <row r="82" spans="1:111" ht="6" customHeight="1" x14ac:dyDescent="0.25">
      <c r="A82" s="114" t="s">
        <v>20</v>
      </c>
      <c r="B82" s="115"/>
      <c r="C82" s="118">
        <v>10</v>
      </c>
      <c r="D82" s="119"/>
      <c r="E82" s="277"/>
      <c r="F82" s="161"/>
      <c r="G82" s="162"/>
      <c r="H82" s="161"/>
      <c r="I82" s="162"/>
      <c r="J82" s="161"/>
      <c r="K82" s="162"/>
      <c r="L82" s="161"/>
      <c r="M82" s="162"/>
      <c r="N82" s="161"/>
      <c r="O82" s="162"/>
      <c r="P82" s="161"/>
      <c r="Q82" s="162"/>
      <c r="R82" s="161"/>
      <c r="S82" s="162"/>
      <c r="T82" s="161"/>
      <c r="U82" s="162"/>
      <c r="V82" s="161"/>
      <c r="W82" s="162"/>
      <c r="X82" s="161"/>
      <c r="Y82" s="162"/>
      <c r="Z82" s="161"/>
      <c r="AA82" s="162"/>
      <c r="AB82" s="161"/>
      <c r="AC82" s="162"/>
      <c r="AD82" s="161"/>
      <c r="AE82" s="162"/>
      <c r="AF82" s="161"/>
      <c r="AG82" s="162"/>
      <c r="AH82" s="161"/>
      <c r="AI82" s="162"/>
      <c r="AJ82" s="161"/>
      <c r="AK82" s="162"/>
      <c r="AL82" s="161"/>
      <c r="AM82" s="162"/>
      <c r="AN82" s="161"/>
      <c r="AO82" s="162"/>
      <c r="AP82" s="161"/>
      <c r="AQ82" s="162"/>
      <c r="AR82" s="161"/>
      <c r="AS82" s="162"/>
      <c r="AT82" s="161"/>
      <c r="AU82" s="162"/>
      <c r="AV82" s="161"/>
      <c r="AW82" s="162"/>
      <c r="AX82" s="161"/>
      <c r="AY82" s="162"/>
      <c r="AZ82" s="161"/>
      <c r="BA82" s="162"/>
      <c r="BB82" s="161"/>
      <c r="BC82" s="162"/>
      <c r="BD82" s="161"/>
      <c r="BE82" s="162"/>
      <c r="BF82" s="161"/>
      <c r="BG82" s="162"/>
      <c r="BH82" s="161"/>
      <c r="BI82" s="162"/>
      <c r="BJ82" s="161"/>
      <c r="BK82" s="162"/>
      <c r="BL82" s="161"/>
      <c r="BM82" s="162"/>
      <c r="BN82" s="161"/>
      <c r="BO82" s="162"/>
      <c r="BP82" s="161"/>
      <c r="BQ82" s="162"/>
      <c r="BR82" s="161"/>
      <c r="BS82" s="162"/>
      <c r="BT82" s="163"/>
      <c r="BU82" s="122" t="s">
        <v>6</v>
      </c>
      <c r="BV82" s="123"/>
      <c r="BW82" s="126">
        <v>2</v>
      </c>
      <c r="BX82" s="126">
        <v>9</v>
      </c>
      <c r="BY82" s="128" t="str">
        <f>IF(AND(CN82&gt;0,CN82&lt;30),INDEX($BY$7:$CG$32,CN82,1),IF(AND(CN82&gt;100,CN82&lt;130),INDEX($BY$54:$CD$63,CN82-100,1),""))</f>
        <v/>
      </c>
      <c r="BZ82" s="128"/>
      <c r="CA82" s="128"/>
      <c r="CB82" s="128"/>
      <c r="CC82" s="128"/>
      <c r="CD82" s="128"/>
      <c r="CE82" s="130" t="str">
        <f>IF(AND(CN82&gt;0,CN82&lt;30),INDEX($BY$7:$CG$32,CN82,7),IF(AND(CN82&gt;100,CN82&lt;130),INDEX($BY$54:$CE$63,CN82-100,7),""))</f>
        <v/>
      </c>
      <c r="CF82" s="131"/>
      <c r="CG82" s="131"/>
      <c r="CH82" s="46"/>
      <c r="CI82" s="137"/>
      <c r="CJ82" s="138"/>
      <c r="CK82" s="138"/>
      <c r="CL82" s="139"/>
      <c r="CN82" s="53" t="str">
        <f>IF(SUM(BW82:BX82)=0,"",IF(CO82&gt;1,"Erreur",IF(CO82=0,"",SUM(CP82:DG83))))</f>
        <v/>
      </c>
      <c r="CO82" s="53">
        <f>COUNTA(CP82:DG82)-COUNTIF(CP82:DG82,"")</f>
        <v>0</v>
      </c>
      <c r="CP82" s="53" t="str">
        <f>IF(AND(INDEX($BW$7:$BX$32,$CP$66,1)=$BW82,INDEX($BW$7:$BX$32,$CP$66,2)=$BX82),$CP$66,"")</f>
        <v/>
      </c>
      <c r="CQ82" s="53" t="str">
        <f>IF(AND(INDEX($BW$7:$BX$32,$CQ$66,1)=$BW82,INDEX($BW$7:$BX$32,$CQ$66,2)=$BX82),$CQ$66,"")</f>
        <v/>
      </c>
      <c r="CR82" s="53" t="str">
        <f>IF(AND(INDEX($BW$7:$BX$32,$CR$66,1)=$BW82,INDEX($BW$7:$BX$32,$CR$66,2)=$BX82),$CR$66,"")</f>
        <v/>
      </c>
      <c r="CS82" s="53" t="str">
        <f>IF(AND(INDEX($BW$7:$BX$32,$CS$66,1)=$BW82,INDEX($BW$7:$BX$32,$CS$66,2)=$BX82),$CS$66,"")</f>
        <v/>
      </c>
      <c r="CT82" s="53" t="str">
        <f>IF(AND(INDEX($BW$7:$BX$32,$CT$66,1)=$BW82,INDEX($BW$7:$BX$32,$CT$66,2)=$BX82),$CT$66,"")</f>
        <v/>
      </c>
      <c r="CU82" s="53" t="str">
        <f>IF(AND(INDEX($BW$7:$BX$32,$CU$66,1)=$BW82,INDEX($BW$7:$BX$32,$CU$66,2)=$BX82),$CU$66,"")</f>
        <v/>
      </c>
      <c r="CV82" s="53" t="str">
        <f>IF(AND(INDEX($BW$7:$BX$32,$CV$66,1)=$BW82,INDEX($BW$7:$BX$32,$CV$66,2)=$BX82),$CV$66,"")</f>
        <v/>
      </c>
      <c r="CW82" s="53" t="str">
        <f>IF(AND(INDEX($BW$7:$BX$32,$CW$66,1)=$BW82,INDEX($BW$7:$BX$32,$CW$66,2)=$BX82),$CW$66,"")</f>
        <v/>
      </c>
      <c r="CX82" s="53" t="str">
        <f>IF(AND(INDEX($BW$7:$BX$32,$CX$66,1)=$BW82,INDEX($BW$7:$BX$32,$CX$66,2)=$BX82),$CX$66,"")</f>
        <v/>
      </c>
      <c r="CY82" s="53" t="str">
        <f>IF(AND(INDEX($BW$7:$BX$32,$CY$66,1)=$BW82,INDEX($BW$7:$BX$32,$CY$66,2)=$BX82),$CY$66,"")</f>
        <v/>
      </c>
      <c r="CZ82" s="53" t="str">
        <f>IF(AND(INDEX($BW$7:$BX$32,$CZ$66,1)=$BW82,INDEX($BW$7:$BX$32,$CZ$66,2)=$BX82),$CZ$66,"")</f>
        <v/>
      </c>
      <c r="DA82" s="53" t="str">
        <f>IF(AND(INDEX($BW$7:$BX$32,$DA$66,1)=$BW82,INDEX($BW$7:$BX$32,$DA$66,2)=$BX82),$DA$66,"")</f>
        <v/>
      </c>
      <c r="DB82" s="53" t="str">
        <f>IF(AND(INDEX($BW$7:$BX$32,$DB$66,1)=$BW82,INDEX($BW$7:$BX$32,$DB$66,2)=$BX82),$DB$66,"")</f>
        <v/>
      </c>
      <c r="DC82" s="53" t="str">
        <f>IF(AND(INDEX($BW$54:$BX$63,$DC$66,1)=$BW82,INDEX($BW$54:$BX$63,$DC$66,2)=$BX82),$DC$66+100,"")</f>
        <v/>
      </c>
      <c r="DD82" s="53" t="str">
        <f>IF(AND(INDEX($BW$54:$BX$63,$DD$66,1)=$BW82,INDEX($BW$54:$BX$63,$DD$66,2)=$BX82),$DD$66+100,"")</f>
        <v/>
      </c>
      <c r="DE82" s="53" t="str">
        <f>IF(AND(INDEX($BW$54:$BX$63,$DE$66,1)=$BW82,INDEX($BW$54:$BX$63,$DE$66,2)=$BX82),$DE$66+100,"")</f>
        <v/>
      </c>
      <c r="DF82" s="53" t="str">
        <f>IF(AND(INDEX($BW$54:$BX$63,$DF$66,1)=$BW82,INDEX($BW$54:$BX$63,$DF$66,2)=$BX82),$DF$66+100,"")</f>
        <v/>
      </c>
      <c r="DG82" s="53" t="str">
        <f>IF(AND(INDEX($BW$54:$BX$63,$DG$66,1)=$BW82,INDEX($BW$54:$BX$63,$DG$66,2)=$BX82),$DG$66+100,"")</f>
        <v/>
      </c>
    </row>
    <row r="83" spans="1:111" ht="6" customHeight="1" x14ac:dyDescent="0.25">
      <c r="A83" s="114"/>
      <c r="B83" s="115"/>
      <c r="C83" s="118"/>
      <c r="D83" s="119"/>
      <c r="E83" s="277"/>
      <c r="F83" s="159"/>
      <c r="G83" s="160"/>
      <c r="H83" s="159"/>
      <c r="I83" s="160"/>
      <c r="J83" s="159"/>
      <c r="K83" s="160"/>
      <c r="L83" s="159"/>
      <c r="M83" s="160"/>
      <c r="N83" s="159"/>
      <c r="O83" s="160"/>
      <c r="P83" s="159"/>
      <c r="Q83" s="160"/>
      <c r="R83" s="159"/>
      <c r="S83" s="160"/>
      <c r="T83" s="159"/>
      <c r="U83" s="160"/>
      <c r="V83" s="159"/>
      <c r="W83" s="160"/>
      <c r="X83" s="159"/>
      <c r="Y83" s="160"/>
      <c r="Z83" s="159"/>
      <c r="AA83" s="160"/>
      <c r="AB83" s="159"/>
      <c r="AC83" s="160"/>
      <c r="AD83" s="159"/>
      <c r="AE83" s="160"/>
      <c r="AF83" s="159"/>
      <c r="AG83" s="160"/>
      <c r="AH83" s="159"/>
      <c r="AI83" s="160"/>
      <c r="AJ83" s="159"/>
      <c r="AK83" s="160"/>
      <c r="AL83" s="159"/>
      <c r="AM83" s="160"/>
      <c r="AN83" s="159"/>
      <c r="AO83" s="160"/>
      <c r="AP83" s="159"/>
      <c r="AQ83" s="160"/>
      <c r="AR83" s="159"/>
      <c r="AS83" s="160"/>
      <c r="AT83" s="159"/>
      <c r="AU83" s="160"/>
      <c r="AV83" s="159"/>
      <c r="AW83" s="160"/>
      <c r="AX83" s="159"/>
      <c r="AY83" s="160"/>
      <c r="AZ83" s="159"/>
      <c r="BA83" s="160"/>
      <c r="BB83" s="159"/>
      <c r="BC83" s="160"/>
      <c r="BD83" s="159"/>
      <c r="BE83" s="160"/>
      <c r="BF83" s="159"/>
      <c r="BG83" s="160"/>
      <c r="BH83" s="159"/>
      <c r="BI83" s="160"/>
      <c r="BJ83" s="159"/>
      <c r="BK83" s="160"/>
      <c r="BL83" s="159"/>
      <c r="BM83" s="160"/>
      <c r="BN83" s="159"/>
      <c r="BO83" s="160"/>
      <c r="BP83" s="159"/>
      <c r="BQ83" s="160"/>
      <c r="BR83" s="159"/>
      <c r="BS83" s="160"/>
      <c r="BT83" s="163"/>
      <c r="BU83" s="122"/>
      <c r="BV83" s="123"/>
      <c r="BW83" s="166"/>
      <c r="BX83" s="166"/>
      <c r="BY83" s="128"/>
      <c r="BZ83" s="128"/>
      <c r="CA83" s="128"/>
      <c r="CB83" s="128"/>
      <c r="CC83" s="128"/>
      <c r="CD83" s="128"/>
      <c r="CE83" s="311"/>
      <c r="CF83" s="312"/>
      <c r="CG83" s="312"/>
      <c r="CH83" s="45"/>
      <c r="CI83" s="137"/>
      <c r="CJ83" s="138"/>
      <c r="CK83" s="138"/>
      <c r="CL83" s="139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</row>
    <row r="84" spans="1:111" ht="6" customHeight="1" x14ac:dyDescent="0.25">
      <c r="A84" s="114" t="s">
        <v>20</v>
      </c>
      <c r="B84" s="115"/>
      <c r="C84" s="118"/>
      <c r="D84" s="119"/>
      <c r="E84" s="277"/>
      <c r="F84" s="161"/>
      <c r="G84" s="162"/>
      <c r="H84" s="161"/>
      <c r="I84" s="162"/>
      <c r="J84" s="161"/>
      <c r="K84" s="162"/>
      <c r="L84" s="161"/>
      <c r="M84" s="162"/>
      <c r="N84" s="161"/>
      <c r="O84" s="162"/>
      <c r="P84" s="161"/>
      <c r="Q84" s="162"/>
      <c r="R84" s="161"/>
      <c r="S84" s="162"/>
      <c r="T84" s="161"/>
      <c r="U84" s="162"/>
      <c r="V84" s="161"/>
      <c r="W84" s="162"/>
      <c r="X84" s="161"/>
      <c r="Y84" s="162"/>
      <c r="Z84" s="161"/>
      <c r="AA84" s="162"/>
      <c r="AB84" s="161"/>
      <c r="AC84" s="162"/>
      <c r="AD84" s="161"/>
      <c r="AE84" s="162"/>
      <c r="AF84" s="161"/>
      <c r="AG84" s="162"/>
      <c r="AH84" s="161"/>
      <c r="AI84" s="162"/>
      <c r="AJ84" s="161"/>
      <c r="AK84" s="162"/>
      <c r="AL84" s="161"/>
      <c r="AM84" s="162"/>
      <c r="AN84" s="161"/>
      <c r="AO84" s="162"/>
      <c r="AP84" s="161"/>
      <c r="AQ84" s="162"/>
      <c r="AR84" s="161"/>
      <c r="AS84" s="162"/>
      <c r="AT84" s="161"/>
      <c r="AU84" s="162"/>
      <c r="AV84" s="161"/>
      <c r="AW84" s="162"/>
      <c r="AX84" s="161"/>
      <c r="AY84" s="162"/>
      <c r="AZ84" s="161"/>
      <c r="BA84" s="162"/>
      <c r="BB84" s="161"/>
      <c r="BC84" s="162"/>
      <c r="BD84" s="161"/>
      <c r="BE84" s="162"/>
      <c r="BF84" s="161"/>
      <c r="BG84" s="162"/>
      <c r="BH84" s="161"/>
      <c r="BI84" s="162"/>
      <c r="BJ84" s="161"/>
      <c r="BK84" s="162"/>
      <c r="BL84" s="161"/>
      <c r="BM84" s="162"/>
      <c r="BN84" s="161"/>
      <c r="BO84" s="162"/>
      <c r="BP84" s="161"/>
      <c r="BQ84" s="162"/>
      <c r="BR84" s="161"/>
      <c r="BS84" s="162"/>
      <c r="BT84" s="163"/>
      <c r="BU84" s="122"/>
      <c r="BV84" s="123"/>
      <c r="BW84" s="126"/>
      <c r="BX84" s="126"/>
      <c r="BY84" s="128" t="str">
        <f>IF(AND(CN84&gt;0,CN84&lt;30),INDEX($BY$7:$CG$32,CN84,1),IF(AND(CN84&gt;100,CN84&lt;130),INDEX($BY$54:$CD$63,CN84-100,1),""))</f>
        <v/>
      </c>
      <c r="BZ84" s="128"/>
      <c r="CA84" s="128"/>
      <c r="CB84" s="128"/>
      <c r="CC84" s="128"/>
      <c r="CD84" s="128"/>
      <c r="CE84" s="130" t="str">
        <f>IF(AND(CN84&gt;0,CN84&lt;30),INDEX($BY$7:$CG$32,CN84,7),IF(AND(CN84&gt;100,CN84&lt;130),INDEX($BY$54:$CE$63,CN84-100,7),""))</f>
        <v/>
      </c>
      <c r="CF84" s="131"/>
      <c r="CG84" s="131"/>
      <c r="CH84" s="46"/>
      <c r="CI84" s="137"/>
      <c r="CJ84" s="138"/>
      <c r="CK84" s="138"/>
      <c r="CL84" s="139"/>
      <c r="CN84" s="53" t="str">
        <f>IF(SUM(BW84:BX84)=0,"",IF(CO84&gt;1,"Erreur",IF(CO84=0,"",SUM(CP84:DG85))))</f>
        <v/>
      </c>
      <c r="CO84" s="53">
        <f>COUNTA(CP84:DG84)-COUNTIF(CP84:DG84,"")</f>
        <v>10</v>
      </c>
      <c r="CP84" s="53" t="str">
        <f>IF(AND(INDEX($BW$7:$BX$32,$CP$66,1)=$BW84,INDEX($BW$7:$BX$32,$CP$66,2)=$BX84),$CP$66,"")</f>
        <v/>
      </c>
      <c r="CQ84" s="53" t="str">
        <f>IF(AND(INDEX($BW$7:$BX$32,$CQ$66,1)=$BW84,INDEX($BW$7:$BX$32,$CQ$66,2)=$BX84),$CQ$66,"")</f>
        <v/>
      </c>
      <c r="CR84" s="53" t="str">
        <f>IF(AND(INDEX($BW$7:$BX$32,$CR$66,1)=$BW84,INDEX($BW$7:$BX$32,$CR$66,2)=$BX84),$CR$66,"")</f>
        <v/>
      </c>
      <c r="CS84" s="53" t="str">
        <f>IF(AND(INDEX($BW$7:$BX$32,$CS$66,1)=$BW84,INDEX($BW$7:$BX$32,$CS$66,2)=$BX84),$CS$66,"")</f>
        <v/>
      </c>
      <c r="CT84" s="53" t="str">
        <f>IF(AND(INDEX($BW$7:$BX$32,$CT$66,1)=$BW84,INDEX($BW$7:$BX$32,$CT$66,2)=$BX84),$CT$66,"")</f>
        <v/>
      </c>
      <c r="CU84" s="53">
        <f>IF(AND(INDEX($BW$7:$BX$32,$CU$66,1)=$BW84,INDEX($BW$7:$BX$32,$CU$66,2)=$BX84),$CU$66,"")</f>
        <v>11</v>
      </c>
      <c r="CV84" s="53">
        <f>IF(AND(INDEX($BW$7:$BX$32,$CV$66,1)=$BW84,INDEX($BW$7:$BX$32,$CV$66,2)=$BX84),$CV$66,"")</f>
        <v>13</v>
      </c>
      <c r="CW84" s="53">
        <f>IF(AND(INDEX($BW$7:$BX$32,$CW$66,1)=$BW84,INDEX($BW$7:$BX$32,$CW$66,2)=$BX84),$CW$66,"")</f>
        <v>15</v>
      </c>
      <c r="CX84" s="53">
        <f>IF(AND(INDEX($BW$7:$BX$32,$CX$66,1)=$BW84,INDEX($BW$7:$BX$32,$CX$66,2)=$BX84),$CX$66,"")</f>
        <v>17</v>
      </c>
      <c r="CY84" s="53">
        <f>IF(AND(INDEX($BW$7:$BX$32,$CY$66,1)=$BW84,INDEX($BW$7:$BX$32,$CY$66,2)=$BX84),$CY$66,"")</f>
        <v>19</v>
      </c>
      <c r="CZ84" s="53">
        <f>IF(AND(INDEX($BW$7:$BX$32,$CZ$66,1)=$BW84,INDEX($BW$7:$BX$32,$CZ$66,2)=$BX84),$CZ$66,"")</f>
        <v>21</v>
      </c>
      <c r="DA84" s="53">
        <f>IF(AND(INDEX($BW$7:$BX$32,$DA$66,1)=$BW84,INDEX($BW$7:$BX$32,$DA$66,2)=$BX84),$DA$66,"")</f>
        <v>23</v>
      </c>
      <c r="DB84" s="53">
        <f>IF(AND(INDEX($BW$7:$BX$32,$DB$66,1)=$BW84,INDEX($BW$7:$BX$32,$DB$66,2)=$BX84),$DB$66,"")</f>
        <v>25</v>
      </c>
      <c r="DC84" s="53" t="str">
        <f>IF(AND(INDEX($BW$54:$BX$63,$DC$66,1)=$BW84,INDEX($BW$54:$BX$63,$DC$66,2)=$BX84),$DC$66+100,"")</f>
        <v/>
      </c>
      <c r="DD84" s="53" t="str">
        <f>IF(AND(INDEX($BW$54:$BX$63,$DD$66,1)=$BW84,INDEX($BW$54:$BX$63,$DD$66,2)=$BX84),$DD$66+100,"")</f>
        <v/>
      </c>
      <c r="DE84" s="53" t="str">
        <f>IF(AND(INDEX($BW$54:$BX$63,$DE$66,1)=$BW84,INDEX($BW$54:$BX$63,$DE$66,2)=$BX84),$DE$66+100,"")</f>
        <v/>
      </c>
      <c r="DF84" s="53">
        <f>IF(AND(INDEX($BW$54:$BX$63,$DF$66,1)=$BW84,INDEX($BW$54:$BX$63,$DF$66,2)=$BX84),$DF$66+100,"")</f>
        <v>107</v>
      </c>
      <c r="DG84" s="53">
        <f>IF(AND(INDEX($BW$54:$BX$63,$DG$66,1)=$BW84,INDEX($BW$54:$BX$63,$DG$66,2)=$BX84),$DG$66+100,"")</f>
        <v>109</v>
      </c>
    </row>
    <row r="85" spans="1:111" ht="6" customHeight="1" x14ac:dyDescent="0.25">
      <c r="A85" s="114"/>
      <c r="B85" s="115"/>
      <c r="C85" s="118"/>
      <c r="D85" s="119"/>
      <c r="E85" s="277"/>
      <c r="F85" s="159"/>
      <c r="G85" s="160"/>
      <c r="H85" s="159"/>
      <c r="I85" s="160"/>
      <c r="J85" s="159"/>
      <c r="K85" s="160"/>
      <c r="L85" s="159"/>
      <c r="M85" s="160"/>
      <c r="N85" s="159"/>
      <c r="O85" s="160"/>
      <c r="P85" s="159"/>
      <c r="Q85" s="160"/>
      <c r="R85" s="159"/>
      <c r="S85" s="160"/>
      <c r="T85" s="159"/>
      <c r="U85" s="160"/>
      <c r="V85" s="159"/>
      <c r="W85" s="160"/>
      <c r="X85" s="159"/>
      <c r="Y85" s="160"/>
      <c r="Z85" s="159"/>
      <c r="AA85" s="160"/>
      <c r="AB85" s="159"/>
      <c r="AC85" s="160"/>
      <c r="AD85" s="159"/>
      <c r="AE85" s="160"/>
      <c r="AF85" s="159"/>
      <c r="AG85" s="160"/>
      <c r="AH85" s="159"/>
      <c r="AI85" s="160"/>
      <c r="AJ85" s="159"/>
      <c r="AK85" s="160"/>
      <c r="AL85" s="159"/>
      <c r="AM85" s="160"/>
      <c r="AN85" s="159"/>
      <c r="AO85" s="160"/>
      <c r="AP85" s="159"/>
      <c r="AQ85" s="160"/>
      <c r="AR85" s="159"/>
      <c r="AS85" s="160"/>
      <c r="AT85" s="159"/>
      <c r="AU85" s="160"/>
      <c r="AV85" s="159"/>
      <c r="AW85" s="160"/>
      <c r="AX85" s="159"/>
      <c r="AY85" s="160"/>
      <c r="AZ85" s="159"/>
      <c r="BA85" s="160"/>
      <c r="BB85" s="159"/>
      <c r="BC85" s="160"/>
      <c r="BD85" s="159"/>
      <c r="BE85" s="160"/>
      <c r="BF85" s="159"/>
      <c r="BG85" s="160"/>
      <c r="BH85" s="159"/>
      <c r="BI85" s="160"/>
      <c r="BJ85" s="159"/>
      <c r="BK85" s="160"/>
      <c r="BL85" s="159"/>
      <c r="BM85" s="160"/>
      <c r="BN85" s="159"/>
      <c r="BO85" s="160"/>
      <c r="BP85" s="159"/>
      <c r="BQ85" s="160"/>
      <c r="BR85" s="159"/>
      <c r="BS85" s="160"/>
      <c r="BT85" s="163"/>
      <c r="BU85" s="122"/>
      <c r="BV85" s="123"/>
      <c r="BW85" s="166"/>
      <c r="BX85" s="166"/>
      <c r="BY85" s="128"/>
      <c r="BZ85" s="128"/>
      <c r="CA85" s="128"/>
      <c r="CB85" s="128"/>
      <c r="CC85" s="128"/>
      <c r="CD85" s="128"/>
      <c r="CE85" s="311"/>
      <c r="CF85" s="312"/>
      <c r="CG85" s="312"/>
      <c r="CH85" s="45"/>
      <c r="CI85" s="137"/>
      <c r="CJ85" s="138"/>
      <c r="CK85" s="138"/>
      <c r="CL85" s="139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</row>
    <row r="86" spans="1:111" ht="6" customHeight="1" x14ac:dyDescent="0.25">
      <c r="A86" s="114" t="s">
        <v>20</v>
      </c>
      <c r="B86" s="115"/>
      <c r="C86" s="118">
        <v>20</v>
      </c>
      <c r="D86" s="119"/>
      <c r="E86" s="277"/>
      <c r="F86" s="161"/>
      <c r="G86" s="162"/>
      <c r="H86" s="161"/>
      <c r="I86" s="162"/>
      <c r="J86" s="161"/>
      <c r="K86" s="162"/>
      <c r="L86" s="161"/>
      <c r="M86" s="162"/>
      <c r="N86" s="161"/>
      <c r="O86" s="162"/>
      <c r="P86" s="161"/>
      <c r="Q86" s="162"/>
      <c r="R86" s="161"/>
      <c r="S86" s="162"/>
      <c r="T86" s="161"/>
      <c r="U86" s="162"/>
      <c r="V86" s="161"/>
      <c r="W86" s="162"/>
      <c r="X86" s="161"/>
      <c r="Y86" s="162"/>
      <c r="Z86" s="161"/>
      <c r="AA86" s="162"/>
      <c r="AB86" s="161"/>
      <c r="AC86" s="162"/>
      <c r="AD86" s="161"/>
      <c r="AE86" s="162"/>
      <c r="AF86" s="161"/>
      <c r="AG86" s="162"/>
      <c r="AH86" s="161"/>
      <c r="AI86" s="162"/>
      <c r="AJ86" s="161"/>
      <c r="AK86" s="162"/>
      <c r="AL86" s="161"/>
      <c r="AM86" s="162"/>
      <c r="AN86" s="161"/>
      <c r="AO86" s="162"/>
      <c r="AP86" s="161"/>
      <c r="AQ86" s="162"/>
      <c r="AR86" s="161"/>
      <c r="AS86" s="162"/>
      <c r="AT86" s="161"/>
      <c r="AU86" s="162"/>
      <c r="AV86" s="161"/>
      <c r="AW86" s="162"/>
      <c r="AX86" s="161"/>
      <c r="AY86" s="162"/>
      <c r="AZ86" s="161"/>
      <c r="BA86" s="162"/>
      <c r="BB86" s="161"/>
      <c r="BC86" s="162"/>
      <c r="BD86" s="161"/>
      <c r="BE86" s="162"/>
      <c r="BF86" s="161"/>
      <c r="BG86" s="162"/>
      <c r="BH86" s="161"/>
      <c r="BI86" s="162"/>
      <c r="BJ86" s="161"/>
      <c r="BK86" s="162"/>
      <c r="BL86" s="161"/>
      <c r="BM86" s="162"/>
      <c r="BN86" s="161"/>
      <c r="BO86" s="162"/>
      <c r="BP86" s="161"/>
      <c r="BQ86" s="162"/>
      <c r="BR86" s="161"/>
      <c r="BS86" s="162"/>
      <c r="BT86" s="163"/>
      <c r="BU86" s="122" t="s">
        <v>6</v>
      </c>
      <c r="BV86" s="123"/>
      <c r="BW86" s="126">
        <v>2</v>
      </c>
      <c r="BX86" s="126">
        <v>7</v>
      </c>
      <c r="BY86" s="128">
        <f>IF(AND(CN86&gt;0,CN86&lt;30),INDEX($BY$7:$CG$32,CN86,1),IF(AND(CN86&gt;100,CN86&lt;130),INDEX($BY$54:$CD$63,CN86-100,1),""))</f>
        <v>35.4</v>
      </c>
      <c r="BZ86" s="128"/>
      <c r="CA86" s="128"/>
      <c r="CB86" s="128"/>
      <c r="CC86" s="128"/>
      <c r="CD86" s="128"/>
      <c r="CE86" s="130">
        <f>IF(AND(CN86&gt;0,CN86&lt;30),INDEX($BY$7:$CG$32,CN86,7),IF(AND(CN86&gt;100,CN86&lt;130),INDEX($BY$54:$CE$63,CN86-100,7),""))</f>
        <v>0.2</v>
      </c>
      <c r="CF86" s="131"/>
      <c r="CG86" s="131"/>
      <c r="CH86" s="46"/>
      <c r="CI86" s="137"/>
      <c r="CJ86" s="138"/>
      <c r="CK86" s="138"/>
      <c r="CL86" s="139"/>
      <c r="CN86" s="53">
        <f>IF(SUM(BW86:BX86)=0,"",IF(CO86&gt;1,"Erreur",IF(CO86=0,"",SUM(CP86:DG87))))</f>
        <v>105</v>
      </c>
      <c r="CO86" s="53">
        <f>COUNTA(CP86:DG86)-COUNTIF(CP86:DG86,"")</f>
        <v>1</v>
      </c>
      <c r="CP86" s="53" t="str">
        <f>IF(AND(INDEX($BW$7:$BX$32,$CP$66,1)=$BW86,INDEX($BW$7:$BX$32,$CP$66,2)=$BX86),$CP$66,"")</f>
        <v/>
      </c>
      <c r="CQ86" s="53" t="str">
        <f>IF(AND(INDEX($BW$7:$BX$32,$CQ$66,1)=$BW86,INDEX($BW$7:$BX$32,$CQ$66,2)=$BX86),$CQ$66,"")</f>
        <v/>
      </c>
      <c r="CR86" s="53" t="str">
        <f>IF(AND(INDEX($BW$7:$BX$32,$CR$66,1)=$BW86,INDEX($BW$7:$BX$32,$CR$66,2)=$BX86),$CR$66,"")</f>
        <v/>
      </c>
      <c r="CS86" s="53" t="str">
        <f>IF(AND(INDEX($BW$7:$BX$32,$CS$66,1)=$BW86,INDEX($BW$7:$BX$32,$CS$66,2)=$BX86),$CS$66,"")</f>
        <v/>
      </c>
      <c r="CT86" s="53" t="str">
        <f>IF(AND(INDEX($BW$7:$BX$32,$CT$66,1)=$BW86,INDEX($BW$7:$BX$32,$CT$66,2)=$BX86),$CT$66,"")</f>
        <v/>
      </c>
      <c r="CU86" s="53" t="str">
        <f>IF(AND(INDEX($BW$7:$BX$32,$CU$66,1)=$BW86,INDEX($BW$7:$BX$32,$CU$66,2)=$BX86),$CU$66,"")</f>
        <v/>
      </c>
      <c r="CV86" s="53" t="str">
        <f>IF(AND(INDEX($BW$7:$BX$32,$CV$66,1)=$BW86,INDEX($BW$7:$BX$32,$CV$66,2)=$BX86),$CV$66,"")</f>
        <v/>
      </c>
      <c r="CW86" s="53" t="str">
        <f>IF(AND(INDEX($BW$7:$BX$32,$CW$66,1)=$BW86,INDEX($BW$7:$BX$32,$CW$66,2)=$BX86),$CW$66,"")</f>
        <v/>
      </c>
      <c r="CX86" s="53" t="str">
        <f>IF(AND(INDEX($BW$7:$BX$32,$CX$66,1)=$BW86,INDEX($BW$7:$BX$32,$CX$66,2)=$BX86),$CX$66,"")</f>
        <v/>
      </c>
      <c r="CY86" s="53" t="str">
        <f>IF(AND(INDEX($BW$7:$BX$32,$CY$66,1)=$BW86,INDEX($BW$7:$BX$32,$CY$66,2)=$BX86),$CY$66,"")</f>
        <v/>
      </c>
      <c r="CZ86" s="53" t="str">
        <f>IF(AND(INDEX($BW$7:$BX$32,$CZ$66,1)=$BW86,INDEX($BW$7:$BX$32,$CZ$66,2)=$BX86),$CZ$66,"")</f>
        <v/>
      </c>
      <c r="DA86" s="53" t="str">
        <f>IF(AND(INDEX($BW$7:$BX$32,$DA$66,1)=$BW86,INDEX($BW$7:$BX$32,$DA$66,2)=$BX86),$DA$66,"")</f>
        <v/>
      </c>
      <c r="DB86" s="53" t="str">
        <f>IF(AND(INDEX($BW$7:$BX$32,$DB$66,1)=$BW86,INDEX($BW$7:$BX$32,$DB$66,2)=$BX86),$DB$66,"")</f>
        <v/>
      </c>
      <c r="DC86" s="53" t="str">
        <f>IF(AND(INDEX($BW$54:$BX$63,$DC$66,1)=$BW86,INDEX($BW$54:$BX$63,$DC$66,2)=$BX86),$DC$66+100,"")</f>
        <v/>
      </c>
      <c r="DD86" s="53" t="str">
        <f>IF(AND(INDEX($BW$54:$BX$63,$DD$66,1)=$BW86,INDEX($BW$54:$BX$63,$DD$66,2)=$BX86),$DD$66+100,"")</f>
        <v/>
      </c>
      <c r="DE86" s="53">
        <f>IF(AND(INDEX($BW$54:$BX$63,$DE$66,1)=$BW86,INDEX($BW$54:$BX$63,$DE$66,2)=$BX86),$DE$66+100,"")</f>
        <v>105</v>
      </c>
      <c r="DF86" s="53" t="str">
        <f>IF(AND(INDEX($BW$54:$BX$63,$DF$66,1)=$BW86,INDEX($BW$54:$BX$63,$DF$66,2)=$BX86),$DF$66+100,"")</f>
        <v/>
      </c>
      <c r="DG86" s="53" t="str">
        <f>IF(AND(INDEX($BW$54:$BX$63,$DG$66,1)=$BW86,INDEX($BW$54:$BX$63,$DG$66,2)=$BX86),$DG$66+100,"")</f>
        <v/>
      </c>
    </row>
    <row r="87" spans="1:111" ht="6" customHeight="1" x14ac:dyDescent="0.25">
      <c r="A87" s="114"/>
      <c r="B87" s="115"/>
      <c r="C87" s="118"/>
      <c r="D87" s="119"/>
      <c r="E87" s="277"/>
      <c r="F87" s="159"/>
      <c r="G87" s="160"/>
      <c r="H87" s="159"/>
      <c r="I87" s="160"/>
      <c r="J87" s="159"/>
      <c r="K87" s="160"/>
      <c r="L87" s="159"/>
      <c r="M87" s="160"/>
      <c r="N87" s="159"/>
      <c r="O87" s="160"/>
      <c r="P87" s="159"/>
      <c r="Q87" s="160"/>
      <c r="R87" s="159"/>
      <c r="S87" s="160"/>
      <c r="T87" s="159"/>
      <c r="U87" s="160"/>
      <c r="V87" s="159"/>
      <c r="W87" s="160"/>
      <c r="X87" s="159"/>
      <c r="Y87" s="160"/>
      <c r="Z87" s="159"/>
      <c r="AA87" s="160"/>
      <c r="AB87" s="159"/>
      <c r="AC87" s="160"/>
      <c r="AD87" s="159"/>
      <c r="AE87" s="160"/>
      <c r="AF87" s="159"/>
      <c r="AG87" s="160"/>
      <c r="AH87" s="159"/>
      <c r="AI87" s="160"/>
      <c r="AJ87" s="159"/>
      <c r="AK87" s="160"/>
      <c r="AL87" s="159"/>
      <c r="AM87" s="160"/>
      <c r="AN87" s="159"/>
      <c r="AO87" s="160"/>
      <c r="AP87" s="159"/>
      <c r="AQ87" s="160"/>
      <c r="AR87" s="159"/>
      <c r="AS87" s="160"/>
      <c r="AT87" s="159"/>
      <c r="AU87" s="160"/>
      <c r="AV87" s="159"/>
      <c r="AW87" s="160"/>
      <c r="AX87" s="159"/>
      <c r="AY87" s="160"/>
      <c r="AZ87" s="159"/>
      <c r="BA87" s="160"/>
      <c r="BB87" s="159"/>
      <c r="BC87" s="160"/>
      <c r="BD87" s="159"/>
      <c r="BE87" s="160"/>
      <c r="BF87" s="159"/>
      <c r="BG87" s="160"/>
      <c r="BH87" s="159"/>
      <c r="BI87" s="160"/>
      <c r="BJ87" s="159"/>
      <c r="BK87" s="160"/>
      <c r="BL87" s="159"/>
      <c r="BM87" s="160"/>
      <c r="BN87" s="159"/>
      <c r="BO87" s="160"/>
      <c r="BP87" s="159"/>
      <c r="BQ87" s="160"/>
      <c r="BR87" s="159"/>
      <c r="BS87" s="160"/>
      <c r="BT87" s="163"/>
      <c r="BU87" s="122"/>
      <c r="BV87" s="123"/>
      <c r="BW87" s="166"/>
      <c r="BX87" s="166"/>
      <c r="BY87" s="128"/>
      <c r="BZ87" s="128"/>
      <c r="CA87" s="128"/>
      <c r="CB87" s="128"/>
      <c r="CC87" s="128"/>
      <c r="CD87" s="128"/>
      <c r="CE87" s="311"/>
      <c r="CF87" s="312"/>
      <c r="CG87" s="312"/>
      <c r="CH87" s="45"/>
      <c r="CI87" s="137"/>
      <c r="CJ87" s="138"/>
      <c r="CK87" s="138"/>
      <c r="CL87" s="139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</row>
    <row r="88" spans="1:111" ht="6" customHeight="1" x14ac:dyDescent="0.25">
      <c r="A88" s="114" t="s">
        <v>20</v>
      </c>
      <c r="B88" s="115"/>
      <c r="C88" s="118">
        <v>20</v>
      </c>
      <c r="D88" s="119"/>
      <c r="E88" s="277"/>
      <c r="F88" s="161"/>
      <c r="G88" s="162"/>
      <c r="H88" s="161"/>
      <c r="I88" s="162"/>
      <c r="J88" s="161"/>
      <c r="K88" s="162"/>
      <c r="L88" s="161"/>
      <c r="M88" s="162"/>
      <c r="N88" s="161"/>
      <c r="O88" s="162"/>
      <c r="P88" s="161"/>
      <c r="Q88" s="162"/>
      <c r="R88" s="161"/>
      <c r="S88" s="162"/>
      <c r="T88" s="161"/>
      <c r="U88" s="162"/>
      <c r="V88" s="161"/>
      <c r="W88" s="162"/>
      <c r="X88" s="161"/>
      <c r="Y88" s="162"/>
      <c r="Z88" s="161"/>
      <c r="AA88" s="162"/>
      <c r="AB88" s="161"/>
      <c r="AC88" s="162"/>
      <c r="AD88" s="161"/>
      <c r="AE88" s="162"/>
      <c r="AF88" s="161"/>
      <c r="AG88" s="162"/>
      <c r="AH88" s="161"/>
      <c r="AI88" s="162"/>
      <c r="AJ88" s="161"/>
      <c r="AK88" s="162"/>
      <c r="AL88" s="161"/>
      <c r="AM88" s="162"/>
      <c r="AN88" s="161"/>
      <c r="AO88" s="162"/>
      <c r="AP88" s="161"/>
      <c r="AQ88" s="162"/>
      <c r="AR88" s="161"/>
      <c r="AS88" s="162"/>
      <c r="AT88" s="161"/>
      <c r="AU88" s="162"/>
      <c r="AV88" s="161"/>
      <c r="AW88" s="162"/>
      <c r="AX88" s="161"/>
      <c r="AY88" s="162"/>
      <c r="AZ88" s="161"/>
      <c r="BA88" s="162"/>
      <c r="BB88" s="161"/>
      <c r="BC88" s="162"/>
      <c r="BD88" s="161"/>
      <c r="BE88" s="162"/>
      <c r="BF88" s="161"/>
      <c r="BG88" s="162"/>
      <c r="BH88" s="161"/>
      <c r="BI88" s="162"/>
      <c r="BJ88" s="161"/>
      <c r="BK88" s="162"/>
      <c r="BL88" s="161"/>
      <c r="BM88" s="162"/>
      <c r="BN88" s="161"/>
      <c r="BO88" s="162"/>
      <c r="BP88" s="161"/>
      <c r="BQ88" s="162"/>
      <c r="BR88" s="161"/>
      <c r="BS88" s="162"/>
      <c r="BT88" s="163"/>
      <c r="BU88" s="122" t="s">
        <v>6</v>
      </c>
      <c r="BV88" s="123"/>
      <c r="BW88" s="126">
        <v>7</v>
      </c>
      <c r="BX88" s="126">
        <v>8</v>
      </c>
      <c r="BY88" s="128">
        <f>IF(AND(CN88&gt;0,CN88&lt;30),INDEX($BY$7:$CG$32,CN88,1),IF(AND(CN88&gt;100,CN88&lt;130),INDEX($BY$54:$CD$63,CN88-100,1),""))</f>
        <v>13.75</v>
      </c>
      <c r="BZ88" s="128"/>
      <c r="CA88" s="128"/>
      <c r="CB88" s="128"/>
      <c r="CC88" s="128"/>
      <c r="CD88" s="128"/>
      <c r="CE88" s="130">
        <f>IF(AND(CN88&gt;0,CN88&lt;30),INDEX($BY$7:$CG$32,CN88,7),IF(AND(CN88&gt;100,CN88&lt;130),INDEX($BY$54:$CE$63,CN88-100,7),""))</f>
        <v>0.4</v>
      </c>
      <c r="CF88" s="131"/>
      <c r="CG88" s="131"/>
      <c r="CH88" s="46"/>
      <c r="CI88" s="137"/>
      <c r="CJ88" s="138"/>
      <c r="CK88" s="138"/>
      <c r="CL88" s="139"/>
      <c r="CN88" s="53">
        <f>IF(SUM(BW88:BX88)=0,"",IF(CO88&gt;1,"Erreur",IF(CO88=0,"",SUM(CP88:DG89))))</f>
        <v>5</v>
      </c>
      <c r="CO88" s="53">
        <f>COUNTA(CP88:DG88)-COUNTIF(CP88:DG88,"")</f>
        <v>1</v>
      </c>
      <c r="CP88" s="53" t="str">
        <f>IF(AND(INDEX($BW$7:$BX$32,$CP$66,1)=$BW88,INDEX($BW$7:$BX$32,$CP$66,2)=$BX88),$CP$66,"")</f>
        <v/>
      </c>
      <c r="CQ88" s="53" t="str">
        <f>IF(AND(INDEX($BW$7:$BX$32,$CQ$66,1)=$BW88,INDEX($BW$7:$BX$32,$CQ$66,2)=$BX88),$CQ$66,"")</f>
        <v/>
      </c>
      <c r="CR88" s="53">
        <f>IF(AND(INDEX($BW$7:$BX$32,$CR$66,1)=$BW88,INDEX($BW$7:$BX$32,$CR$66,2)=$BX88),$CR$66,"")</f>
        <v>5</v>
      </c>
      <c r="CS88" s="53" t="str">
        <f>IF(AND(INDEX($BW$7:$BX$32,$CS$66,1)=$BW88,INDEX($BW$7:$BX$32,$CS$66,2)=$BX88),$CS$66,"")</f>
        <v/>
      </c>
      <c r="CT88" s="53" t="str">
        <f>IF(AND(INDEX($BW$7:$BX$32,$CT$66,1)=$BW88,INDEX($BW$7:$BX$32,$CT$66,2)=$BX88),$CT$66,"")</f>
        <v/>
      </c>
      <c r="CU88" s="53" t="str">
        <f>IF(AND(INDEX($BW$7:$BX$32,$CU$66,1)=$BW88,INDEX($BW$7:$BX$32,$CU$66,2)=$BX88),$CU$66,"")</f>
        <v/>
      </c>
      <c r="CV88" s="53" t="str">
        <f>IF(AND(INDEX($BW$7:$BX$32,$CV$66,1)=$BW88,INDEX($BW$7:$BX$32,$CV$66,2)=$BX88),$CV$66,"")</f>
        <v/>
      </c>
      <c r="CW88" s="53" t="str">
        <f>IF(AND(INDEX($BW$7:$BX$32,$CW$66,1)=$BW88,INDEX($BW$7:$BX$32,$CW$66,2)=$BX88),$CW$66,"")</f>
        <v/>
      </c>
      <c r="CX88" s="53" t="str">
        <f>IF(AND(INDEX($BW$7:$BX$32,$CX$66,1)=$BW88,INDEX($BW$7:$BX$32,$CX$66,2)=$BX88),$CX$66,"")</f>
        <v/>
      </c>
      <c r="CY88" s="53" t="str">
        <f>IF(AND(INDEX($BW$7:$BX$32,$CY$66,1)=$BW88,INDEX($BW$7:$BX$32,$CY$66,2)=$BX88),$CY$66,"")</f>
        <v/>
      </c>
      <c r="CZ88" s="53" t="str">
        <f>IF(AND(INDEX($BW$7:$BX$32,$CZ$66,1)=$BW88,INDEX($BW$7:$BX$32,$CZ$66,2)=$BX88),$CZ$66,"")</f>
        <v/>
      </c>
      <c r="DA88" s="53" t="str">
        <f>IF(AND(INDEX($BW$7:$BX$32,$DA$66,1)=$BW88,INDEX($BW$7:$BX$32,$DA$66,2)=$BX88),$DA$66,"")</f>
        <v/>
      </c>
      <c r="DB88" s="53" t="str">
        <f>IF(AND(INDEX($BW$7:$BX$32,$DB$66,1)=$BW88,INDEX($BW$7:$BX$32,$DB$66,2)=$BX88),$DB$66,"")</f>
        <v/>
      </c>
      <c r="DC88" s="53" t="str">
        <f>IF(AND(INDEX($BW$54:$BX$63,$DC$66,1)=$BW88,INDEX($BW$54:$BX$63,$DC$66,2)=$BX88),$DC$66+100,"")</f>
        <v/>
      </c>
      <c r="DD88" s="53" t="str">
        <f>IF(AND(INDEX($BW$54:$BX$63,$DD$66,1)=$BW88,INDEX($BW$54:$BX$63,$DD$66,2)=$BX88),$DD$66+100,"")</f>
        <v/>
      </c>
      <c r="DE88" s="53" t="str">
        <f>IF(AND(INDEX($BW$54:$BX$63,$DE$66,1)=$BW88,INDEX($BW$54:$BX$63,$DE$66,2)=$BX88),$DE$66+100,"")</f>
        <v/>
      </c>
      <c r="DF88" s="53" t="str">
        <f>IF(AND(INDEX($BW$54:$BX$63,$DF$66,1)=$BW88,INDEX($BW$54:$BX$63,$DF$66,2)=$BX88),$DF$66+100,"")</f>
        <v/>
      </c>
      <c r="DG88" s="53" t="str">
        <f>IF(AND(INDEX($BW$54:$BX$63,$DG$66,1)=$BW88,INDEX($BW$54:$BX$63,$DG$66,2)=$BX88),$DG$66+100,"")</f>
        <v/>
      </c>
    </row>
    <row r="89" spans="1:111" ht="6" customHeight="1" x14ac:dyDescent="0.25">
      <c r="A89" s="114"/>
      <c r="B89" s="115"/>
      <c r="C89" s="118"/>
      <c r="D89" s="119"/>
      <c r="E89" s="277"/>
      <c r="F89" s="159"/>
      <c r="G89" s="160"/>
      <c r="H89" s="159"/>
      <c r="I89" s="160"/>
      <c r="J89" s="159"/>
      <c r="K89" s="160"/>
      <c r="L89" s="159"/>
      <c r="M89" s="160"/>
      <c r="N89" s="159"/>
      <c r="O89" s="160"/>
      <c r="P89" s="159"/>
      <c r="Q89" s="160"/>
      <c r="R89" s="159"/>
      <c r="S89" s="160"/>
      <c r="T89" s="159"/>
      <c r="U89" s="160"/>
      <c r="V89" s="159"/>
      <c r="W89" s="160"/>
      <c r="X89" s="159"/>
      <c r="Y89" s="160"/>
      <c r="Z89" s="159"/>
      <c r="AA89" s="160"/>
      <c r="AB89" s="159"/>
      <c r="AC89" s="160"/>
      <c r="AD89" s="159"/>
      <c r="AE89" s="160"/>
      <c r="AF89" s="159"/>
      <c r="AG89" s="160"/>
      <c r="AH89" s="159"/>
      <c r="AI89" s="160"/>
      <c r="AJ89" s="159"/>
      <c r="AK89" s="160"/>
      <c r="AL89" s="159"/>
      <c r="AM89" s="160"/>
      <c r="AN89" s="159"/>
      <c r="AO89" s="160"/>
      <c r="AP89" s="159"/>
      <c r="AQ89" s="160"/>
      <c r="AR89" s="159"/>
      <c r="AS89" s="160"/>
      <c r="AT89" s="159"/>
      <c r="AU89" s="160"/>
      <c r="AV89" s="159"/>
      <c r="AW89" s="160"/>
      <c r="AX89" s="159"/>
      <c r="AY89" s="160"/>
      <c r="AZ89" s="159"/>
      <c r="BA89" s="160"/>
      <c r="BB89" s="159"/>
      <c r="BC89" s="160"/>
      <c r="BD89" s="159"/>
      <c r="BE89" s="160"/>
      <c r="BF89" s="159"/>
      <c r="BG89" s="160"/>
      <c r="BH89" s="159"/>
      <c r="BI89" s="160"/>
      <c r="BJ89" s="159"/>
      <c r="BK89" s="160"/>
      <c r="BL89" s="159"/>
      <c r="BM89" s="160"/>
      <c r="BN89" s="159"/>
      <c r="BO89" s="160"/>
      <c r="BP89" s="159"/>
      <c r="BQ89" s="160"/>
      <c r="BR89" s="159"/>
      <c r="BS89" s="160"/>
      <c r="BT89" s="163"/>
      <c r="BU89" s="122"/>
      <c r="BV89" s="123"/>
      <c r="BW89" s="166"/>
      <c r="BX89" s="166"/>
      <c r="BY89" s="128"/>
      <c r="BZ89" s="128"/>
      <c r="CA89" s="128"/>
      <c r="CB89" s="128"/>
      <c r="CC89" s="128"/>
      <c r="CD89" s="128"/>
      <c r="CE89" s="311"/>
      <c r="CF89" s="312"/>
      <c r="CG89" s="312"/>
      <c r="CH89" s="45"/>
      <c r="CI89" s="137"/>
      <c r="CJ89" s="138"/>
      <c r="CK89" s="138"/>
      <c r="CL89" s="139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</row>
    <row r="90" spans="1:111" ht="6" customHeight="1" x14ac:dyDescent="0.25">
      <c r="A90" s="114" t="s">
        <v>20</v>
      </c>
      <c r="B90" s="115"/>
      <c r="C90" s="118">
        <v>20</v>
      </c>
      <c r="D90" s="119"/>
      <c r="E90" s="277"/>
      <c r="F90" s="161"/>
      <c r="G90" s="162"/>
      <c r="H90" s="161"/>
      <c r="I90" s="162"/>
      <c r="J90" s="161"/>
      <c r="K90" s="162"/>
      <c r="L90" s="161"/>
      <c r="M90" s="162"/>
      <c r="N90" s="161"/>
      <c r="O90" s="162"/>
      <c r="P90" s="161"/>
      <c r="Q90" s="162"/>
      <c r="R90" s="161"/>
      <c r="S90" s="162"/>
      <c r="T90" s="161"/>
      <c r="U90" s="162"/>
      <c r="V90" s="161"/>
      <c r="W90" s="162"/>
      <c r="X90" s="161"/>
      <c r="Y90" s="162"/>
      <c r="Z90" s="161"/>
      <c r="AA90" s="162"/>
      <c r="AB90" s="161"/>
      <c r="AC90" s="162"/>
      <c r="AD90" s="161"/>
      <c r="AE90" s="162"/>
      <c r="AF90" s="161"/>
      <c r="AG90" s="162"/>
      <c r="AH90" s="161"/>
      <c r="AI90" s="162"/>
      <c r="AJ90" s="161"/>
      <c r="AK90" s="162"/>
      <c r="AL90" s="161"/>
      <c r="AM90" s="162"/>
      <c r="AN90" s="161"/>
      <c r="AO90" s="162"/>
      <c r="AP90" s="161"/>
      <c r="AQ90" s="162"/>
      <c r="AR90" s="161"/>
      <c r="AS90" s="162"/>
      <c r="AT90" s="161"/>
      <c r="AU90" s="162"/>
      <c r="AV90" s="161"/>
      <c r="AW90" s="162"/>
      <c r="AX90" s="161"/>
      <c r="AY90" s="162"/>
      <c r="AZ90" s="161"/>
      <c r="BA90" s="162"/>
      <c r="BB90" s="161"/>
      <c r="BC90" s="162"/>
      <c r="BD90" s="161"/>
      <c r="BE90" s="162"/>
      <c r="BF90" s="161"/>
      <c r="BG90" s="162"/>
      <c r="BH90" s="161"/>
      <c r="BI90" s="162"/>
      <c r="BJ90" s="161"/>
      <c r="BK90" s="162"/>
      <c r="BL90" s="161"/>
      <c r="BM90" s="162"/>
      <c r="BN90" s="161"/>
      <c r="BO90" s="162"/>
      <c r="BP90" s="161"/>
      <c r="BQ90" s="162"/>
      <c r="BR90" s="161"/>
      <c r="BS90" s="162"/>
      <c r="BT90" s="163"/>
      <c r="BU90" s="122" t="s">
        <v>6</v>
      </c>
      <c r="BV90" s="123"/>
      <c r="BW90" s="126">
        <v>6</v>
      </c>
      <c r="BX90" s="126">
        <v>7</v>
      </c>
      <c r="BY90" s="128">
        <f>IF(AND(CN90&gt;0,CN90&lt;30),INDEX($BY$7:$CG$32,CN90,1),IF(AND(CN90&gt;100,CN90&lt;130),INDEX($BY$54:$CD$63,CN90-100,1),""))</f>
        <v>0.25</v>
      </c>
      <c r="BZ90" s="128"/>
      <c r="CA90" s="128"/>
      <c r="CB90" s="128"/>
      <c r="CC90" s="128"/>
      <c r="CD90" s="128"/>
      <c r="CE90" s="130">
        <f>IF(AND(CN90&gt;0,CN90&lt;30),INDEX($BY$7:$CG$32,CN90,7),IF(AND(CN90&gt;100,CN90&lt;130),INDEX($BY$54:$CE$63,CN90-100,7),""))</f>
        <v>0.2</v>
      </c>
      <c r="CF90" s="131"/>
      <c r="CG90" s="131"/>
      <c r="CH90" s="46"/>
      <c r="CI90" s="137"/>
      <c r="CJ90" s="138"/>
      <c r="CK90" s="138"/>
      <c r="CL90" s="139"/>
      <c r="CN90" s="53">
        <f>IF(SUM(BW90:BX90)=0,"",IF(CO90&gt;1,"Erreur",IF(CO90=0,"",SUM(CP90:DG91))))</f>
        <v>7</v>
      </c>
      <c r="CO90" s="53">
        <f>COUNTA(CP90:DG90)-COUNTIF(CP90:DG90,"")</f>
        <v>1</v>
      </c>
      <c r="CP90" s="53" t="str">
        <f>IF(AND(INDEX($BW$7:$BX$32,$CP$66,1)=$BW90,INDEX($BW$7:$BX$32,$CP$66,2)=$BX90),$CP$66,"")</f>
        <v/>
      </c>
      <c r="CQ90" s="53" t="str">
        <f>IF(AND(INDEX($BW$7:$BX$32,$CQ$66,1)=$BW90,INDEX($BW$7:$BX$32,$CQ$66,2)=$BX90),$CQ$66,"")</f>
        <v/>
      </c>
      <c r="CR90" s="53" t="str">
        <f>IF(AND(INDEX($BW$7:$BX$32,$CR$66,1)=$BW90,INDEX($BW$7:$BX$32,$CR$66,2)=$BX90),$CR$66,"")</f>
        <v/>
      </c>
      <c r="CS90" s="53">
        <f>IF(AND(INDEX($BW$7:$BX$32,$CS$66,1)=$BW90,INDEX($BW$7:$BX$32,$CS$66,2)=$BX90),$CS$66,"")</f>
        <v>7</v>
      </c>
      <c r="CT90" s="53" t="str">
        <f>IF(AND(INDEX($BW$7:$BX$32,$CT$66,1)=$BW90,INDEX($BW$7:$BX$32,$CT$66,2)=$BX90),$CT$66,"")</f>
        <v/>
      </c>
      <c r="CU90" s="53" t="str">
        <f>IF(AND(INDEX($BW$7:$BX$32,$CU$66,1)=$BW90,INDEX($BW$7:$BX$32,$CU$66,2)=$BX90),$CU$66,"")</f>
        <v/>
      </c>
      <c r="CV90" s="53" t="str">
        <f>IF(AND(INDEX($BW$7:$BX$32,$CV$66,1)=$BW90,INDEX($BW$7:$BX$32,$CV$66,2)=$BX90),$CV$66,"")</f>
        <v/>
      </c>
      <c r="CW90" s="53" t="str">
        <f>IF(AND(INDEX($BW$7:$BX$32,$CW$66,1)=$BW90,INDEX($BW$7:$BX$32,$CW$66,2)=$BX90),$CW$66,"")</f>
        <v/>
      </c>
      <c r="CX90" s="53" t="str">
        <f>IF(AND(INDEX($BW$7:$BX$32,$CX$66,1)=$BW90,INDEX($BW$7:$BX$32,$CX$66,2)=$BX90),$CX$66,"")</f>
        <v/>
      </c>
      <c r="CY90" s="53" t="str">
        <f>IF(AND(INDEX($BW$7:$BX$32,$CY$66,1)=$BW90,INDEX($BW$7:$BX$32,$CY$66,2)=$BX90),$CY$66,"")</f>
        <v/>
      </c>
      <c r="CZ90" s="53" t="str">
        <f>IF(AND(INDEX($BW$7:$BX$32,$CZ$66,1)=$BW90,INDEX($BW$7:$BX$32,$CZ$66,2)=$BX90),$CZ$66,"")</f>
        <v/>
      </c>
      <c r="DA90" s="53" t="str">
        <f>IF(AND(INDEX($BW$7:$BX$32,$DA$66,1)=$BW90,INDEX($BW$7:$BX$32,$DA$66,2)=$BX90),$DA$66,"")</f>
        <v/>
      </c>
      <c r="DB90" s="53" t="str">
        <f>IF(AND(INDEX($BW$7:$BX$32,$DB$66,1)=$BW90,INDEX($BW$7:$BX$32,$DB$66,2)=$BX90),$DB$66,"")</f>
        <v/>
      </c>
      <c r="DC90" s="53" t="str">
        <f>IF(AND(INDEX($BW$54:$BX$63,$DC$66,1)=$BW90,INDEX($BW$54:$BX$63,$DC$66,2)=$BX90),$DC$66+100,"")</f>
        <v/>
      </c>
      <c r="DD90" s="53" t="str">
        <f>IF(AND(INDEX($BW$54:$BX$63,$DD$66,1)=$BW90,INDEX($BW$54:$BX$63,$DD$66,2)=$BX90),$DD$66+100,"")</f>
        <v/>
      </c>
      <c r="DE90" s="53" t="str">
        <f>IF(AND(INDEX($BW$54:$BX$63,$DE$66,1)=$BW90,INDEX($BW$54:$BX$63,$DE$66,2)=$BX90),$DE$66+100,"")</f>
        <v/>
      </c>
      <c r="DF90" s="53" t="str">
        <f>IF(AND(INDEX($BW$54:$BX$63,$DF$66,1)=$BW90,INDEX($BW$54:$BX$63,$DF$66,2)=$BX90),$DF$66+100,"")</f>
        <v/>
      </c>
      <c r="DG90" s="53" t="str">
        <f>IF(AND(INDEX($BW$54:$BX$63,$DG$66,1)=$BW90,INDEX($BW$54:$BX$63,$DG$66,2)=$BX90),$DG$66+100,"")</f>
        <v/>
      </c>
    </row>
    <row r="91" spans="1:111" ht="6" customHeight="1" x14ac:dyDescent="0.25">
      <c r="A91" s="114"/>
      <c r="B91" s="115"/>
      <c r="C91" s="118"/>
      <c r="D91" s="119"/>
      <c r="E91" s="277"/>
      <c r="F91" s="159"/>
      <c r="G91" s="160"/>
      <c r="H91" s="159"/>
      <c r="I91" s="160"/>
      <c r="J91" s="159"/>
      <c r="K91" s="160"/>
      <c r="L91" s="159"/>
      <c r="M91" s="160"/>
      <c r="N91" s="159"/>
      <c r="O91" s="160"/>
      <c r="P91" s="159"/>
      <c r="Q91" s="160"/>
      <c r="R91" s="159"/>
      <c r="S91" s="160"/>
      <c r="T91" s="159"/>
      <c r="U91" s="160"/>
      <c r="V91" s="159"/>
      <c r="W91" s="160"/>
      <c r="X91" s="159"/>
      <c r="Y91" s="160"/>
      <c r="Z91" s="159"/>
      <c r="AA91" s="160"/>
      <c r="AB91" s="159"/>
      <c r="AC91" s="160"/>
      <c r="AD91" s="159"/>
      <c r="AE91" s="160"/>
      <c r="AF91" s="159"/>
      <c r="AG91" s="160"/>
      <c r="AH91" s="159"/>
      <c r="AI91" s="160"/>
      <c r="AJ91" s="159"/>
      <c r="AK91" s="160"/>
      <c r="AL91" s="159"/>
      <c r="AM91" s="160"/>
      <c r="AN91" s="159"/>
      <c r="AO91" s="160"/>
      <c r="AP91" s="159"/>
      <c r="AQ91" s="160"/>
      <c r="AR91" s="159"/>
      <c r="AS91" s="160"/>
      <c r="AT91" s="159"/>
      <c r="AU91" s="160"/>
      <c r="AV91" s="159"/>
      <c r="AW91" s="160"/>
      <c r="AX91" s="159"/>
      <c r="AY91" s="160"/>
      <c r="AZ91" s="159"/>
      <c r="BA91" s="160"/>
      <c r="BB91" s="159"/>
      <c r="BC91" s="160"/>
      <c r="BD91" s="159"/>
      <c r="BE91" s="160"/>
      <c r="BF91" s="159"/>
      <c r="BG91" s="160"/>
      <c r="BH91" s="159"/>
      <c r="BI91" s="160"/>
      <c r="BJ91" s="159"/>
      <c r="BK91" s="160"/>
      <c r="BL91" s="159"/>
      <c r="BM91" s="160"/>
      <c r="BN91" s="159"/>
      <c r="BO91" s="160"/>
      <c r="BP91" s="159"/>
      <c r="BQ91" s="160"/>
      <c r="BR91" s="159"/>
      <c r="BS91" s="160"/>
      <c r="BT91" s="163"/>
      <c r="BU91" s="122"/>
      <c r="BV91" s="123"/>
      <c r="BW91" s="166"/>
      <c r="BX91" s="166"/>
      <c r="BY91" s="128"/>
      <c r="BZ91" s="128"/>
      <c r="CA91" s="128"/>
      <c r="CB91" s="128"/>
      <c r="CC91" s="128"/>
      <c r="CD91" s="128"/>
      <c r="CE91" s="311"/>
      <c r="CF91" s="312"/>
      <c r="CG91" s="312"/>
      <c r="CH91" s="45"/>
      <c r="CI91" s="137"/>
      <c r="CJ91" s="138"/>
      <c r="CK91" s="138"/>
      <c r="CL91" s="139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</row>
    <row r="92" spans="1:111" ht="6" customHeight="1" x14ac:dyDescent="0.25">
      <c r="A92" s="114" t="s">
        <v>20</v>
      </c>
      <c r="B92" s="115"/>
      <c r="C92" s="118"/>
      <c r="D92" s="119"/>
      <c r="E92" s="277"/>
      <c r="F92" s="161"/>
      <c r="G92" s="162"/>
      <c r="H92" s="161"/>
      <c r="I92" s="162"/>
      <c r="J92" s="161"/>
      <c r="K92" s="162"/>
      <c r="L92" s="161"/>
      <c r="M92" s="162"/>
      <c r="N92" s="161"/>
      <c r="O92" s="162"/>
      <c r="P92" s="161"/>
      <c r="Q92" s="162"/>
      <c r="R92" s="161"/>
      <c r="S92" s="162"/>
      <c r="T92" s="161"/>
      <c r="U92" s="162"/>
      <c r="V92" s="161"/>
      <c r="W92" s="162"/>
      <c r="X92" s="161"/>
      <c r="Y92" s="162"/>
      <c r="Z92" s="161"/>
      <c r="AA92" s="162"/>
      <c r="AB92" s="161"/>
      <c r="AC92" s="162"/>
      <c r="AD92" s="161"/>
      <c r="AE92" s="162"/>
      <c r="AF92" s="161"/>
      <c r="AG92" s="162"/>
      <c r="AH92" s="161"/>
      <c r="AI92" s="162"/>
      <c r="AJ92" s="161"/>
      <c r="AK92" s="162"/>
      <c r="AL92" s="161"/>
      <c r="AM92" s="162"/>
      <c r="AN92" s="161"/>
      <c r="AO92" s="162"/>
      <c r="AP92" s="161"/>
      <c r="AQ92" s="162"/>
      <c r="AR92" s="161"/>
      <c r="AS92" s="162"/>
      <c r="AT92" s="161"/>
      <c r="AU92" s="162"/>
      <c r="AV92" s="161"/>
      <c r="AW92" s="162"/>
      <c r="AX92" s="161"/>
      <c r="AY92" s="162"/>
      <c r="AZ92" s="161"/>
      <c r="BA92" s="162"/>
      <c r="BB92" s="161"/>
      <c r="BC92" s="162"/>
      <c r="BD92" s="161"/>
      <c r="BE92" s="162"/>
      <c r="BF92" s="161"/>
      <c r="BG92" s="162"/>
      <c r="BH92" s="161"/>
      <c r="BI92" s="162"/>
      <c r="BJ92" s="161"/>
      <c r="BK92" s="162"/>
      <c r="BL92" s="161"/>
      <c r="BM92" s="162"/>
      <c r="BN92" s="161"/>
      <c r="BO92" s="162"/>
      <c r="BP92" s="161"/>
      <c r="BQ92" s="162"/>
      <c r="BR92" s="161"/>
      <c r="BS92" s="162"/>
      <c r="BT92" s="163"/>
      <c r="BU92" s="122"/>
      <c r="BV92" s="123"/>
      <c r="BW92" s="126"/>
      <c r="BX92" s="126"/>
      <c r="BY92" s="128" t="str">
        <f>IF(AND(CN92&gt;0,CN92&lt;30),INDEX($BY$7:$CG$32,CN92,1),IF(AND(CN92&gt;100,CN92&lt;130),INDEX($BY$54:$CD$63,CN92-100,1),""))</f>
        <v/>
      </c>
      <c r="BZ92" s="128"/>
      <c r="CA92" s="128"/>
      <c r="CB92" s="128"/>
      <c r="CC92" s="128"/>
      <c r="CD92" s="128"/>
      <c r="CE92" s="130" t="str">
        <f>IF(AND(CN92&gt;0,CN92&lt;30),INDEX($BY$7:$CG$32,CN92,7),IF(AND(CN92&gt;100,CN92&lt;130),INDEX($BY$54:$CE$63,CN92-100,7),""))</f>
        <v/>
      </c>
      <c r="CF92" s="131"/>
      <c r="CG92" s="131"/>
      <c r="CH92" s="46"/>
      <c r="CI92" s="137"/>
      <c r="CJ92" s="138"/>
      <c r="CK92" s="138"/>
      <c r="CL92" s="139"/>
      <c r="CN92" s="53" t="str">
        <f>IF(SUM(BW92:BX92)=0,"",IF(CO92&gt;1,"Erreur",IF(CO92=0,"",SUM(CP92:DG93))))</f>
        <v/>
      </c>
      <c r="CO92" s="53">
        <f>COUNTA(CP92:DG92)-COUNTIF(CP92:DG92,"")</f>
        <v>10</v>
      </c>
      <c r="CP92" s="53" t="str">
        <f>IF(AND(INDEX($BW$7:$BX$32,$CP$66,1)=$BW92,INDEX($BW$7:$BX$32,$CP$66,2)=$BX92),$CP$66,"")</f>
        <v/>
      </c>
      <c r="CQ92" s="53" t="str">
        <f>IF(AND(INDEX($BW$7:$BX$32,$CQ$66,1)=$BW92,INDEX($BW$7:$BX$32,$CQ$66,2)=$BX92),$CQ$66,"")</f>
        <v/>
      </c>
      <c r="CR92" s="53" t="str">
        <f>IF(AND(INDEX($BW$7:$BX$32,$CR$66,1)=$BW92,INDEX($BW$7:$BX$32,$CR$66,2)=$BX92),$CR$66,"")</f>
        <v/>
      </c>
      <c r="CS92" s="53" t="str">
        <f>IF(AND(INDEX($BW$7:$BX$32,$CS$66,1)=$BW92,INDEX($BW$7:$BX$32,$CS$66,2)=$BX92),$CS$66,"")</f>
        <v/>
      </c>
      <c r="CT92" s="53" t="str">
        <f>IF(AND(INDEX($BW$7:$BX$32,$CT$66,1)=$BW92,INDEX($BW$7:$BX$32,$CT$66,2)=$BX92),$CT$66,"")</f>
        <v/>
      </c>
      <c r="CU92" s="53">
        <f>IF(AND(INDEX($BW$7:$BX$32,$CU$66,1)=$BW92,INDEX($BW$7:$BX$32,$CU$66,2)=$BX92),$CU$66,"")</f>
        <v>11</v>
      </c>
      <c r="CV92" s="53">
        <f>IF(AND(INDEX($BW$7:$BX$32,$CV$66,1)=$BW92,INDEX($BW$7:$BX$32,$CV$66,2)=$BX92),$CV$66,"")</f>
        <v>13</v>
      </c>
      <c r="CW92" s="53">
        <f>IF(AND(INDEX($BW$7:$BX$32,$CW$66,1)=$BW92,INDEX($BW$7:$BX$32,$CW$66,2)=$BX92),$CW$66,"")</f>
        <v>15</v>
      </c>
      <c r="CX92" s="53">
        <f>IF(AND(INDEX($BW$7:$BX$32,$CX$66,1)=$BW92,INDEX($BW$7:$BX$32,$CX$66,2)=$BX92),$CX$66,"")</f>
        <v>17</v>
      </c>
      <c r="CY92" s="53">
        <f>IF(AND(INDEX($BW$7:$BX$32,$CY$66,1)=$BW92,INDEX($BW$7:$BX$32,$CY$66,2)=$BX92),$CY$66,"")</f>
        <v>19</v>
      </c>
      <c r="CZ92" s="53">
        <f>IF(AND(INDEX($BW$7:$BX$32,$CZ$66,1)=$BW92,INDEX($BW$7:$BX$32,$CZ$66,2)=$BX92),$CZ$66,"")</f>
        <v>21</v>
      </c>
      <c r="DA92" s="53">
        <f>IF(AND(INDEX($BW$7:$BX$32,$DA$66,1)=$BW92,INDEX($BW$7:$BX$32,$DA$66,2)=$BX92),$DA$66,"")</f>
        <v>23</v>
      </c>
      <c r="DB92" s="53">
        <f>IF(AND(INDEX($BW$7:$BX$32,$DB$66,1)=$BW92,INDEX($BW$7:$BX$32,$DB$66,2)=$BX92),$DB$66,"")</f>
        <v>25</v>
      </c>
      <c r="DC92" s="53" t="str">
        <f>IF(AND(INDEX($BW$54:$BX$63,$DC$66,1)=$BW92,INDEX($BW$54:$BX$63,$DC$66,2)=$BX92),$DC$66+100,"")</f>
        <v/>
      </c>
      <c r="DD92" s="53" t="str">
        <f>IF(AND(INDEX($BW$54:$BX$63,$DD$66,1)=$BW92,INDEX($BW$54:$BX$63,$DD$66,2)=$BX92),$DD$66+100,"")</f>
        <v/>
      </c>
      <c r="DE92" s="53" t="str">
        <f>IF(AND(INDEX($BW$54:$BX$63,$DE$66,1)=$BW92,INDEX($BW$54:$BX$63,$DE$66,2)=$BX92),$DE$66+100,"")</f>
        <v/>
      </c>
      <c r="DF92" s="53">
        <f>IF(AND(INDEX($BW$54:$BX$63,$DF$66,1)=$BW92,INDEX($BW$54:$BX$63,$DF$66,2)=$BX92),$DF$66+100,"")</f>
        <v>107</v>
      </c>
      <c r="DG92" s="53">
        <f>IF(AND(INDEX($BW$54:$BX$63,$DG$66,1)=$BW92,INDEX($BW$54:$BX$63,$DG$66,2)=$BX92),$DG$66+100,"")</f>
        <v>109</v>
      </c>
    </row>
    <row r="93" spans="1:111" ht="6" customHeight="1" x14ac:dyDescent="0.25">
      <c r="A93" s="114"/>
      <c r="B93" s="115"/>
      <c r="C93" s="118"/>
      <c r="D93" s="119"/>
      <c r="E93" s="277"/>
      <c r="F93" s="159"/>
      <c r="G93" s="160"/>
      <c r="H93" s="159"/>
      <c r="I93" s="160"/>
      <c r="J93" s="159"/>
      <c r="K93" s="160"/>
      <c r="L93" s="159"/>
      <c r="M93" s="160"/>
      <c r="N93" s="159"/>
      <c r="O93" s="160"/>
      <c r="P93" s="159"/>
      <c r="Q93" s="160"/>
      <c r="R93" s="159"/>
      <c r="S93" s="160"/>
      <c r="T93" s="159"/>
      <c r="U93" s="160"/>
      <c r="V93" s="159"/>
      <c r="W93" s="160"/>
      <c r="X93" s="159"/>
      <c r="Y93" s="160"/>
      <c r="Z93" s="159"/>
      <c r="AA93" s="160"/>
      <c r="AB93" s="159"/>
      <c r="AC93" s="160"/>
      <c r="AD93" s="159"/>
      <c r="AE93" s="160"/>
      <c r="AF93" s="159"/>
      <c r="AG93" s="160"/>
      <c r="AH93" s="159"/>
      <c r="AI93" s="160"/>
      <c r="AJ93" s="159"/>
      <c r="AK93" s="160"/>
      <c r="AL93" s="159"/>
      <c r="AM93" s="160"/>
      <c r="AN93" s="159"/>
      <c r="AO93" s="160"/>
      <c r="AP93" s="159"/>
      <c r="AQ93" s="160"/>
      <c r="AR93" s="159"/>
      <c r="AS93" s="160"/>
      <c r="AT93" s="159"/>
      <c r="AU93" s="160"/>
      <c r="AV93" s="159"/>
      <c r="AW93" s="160"/>
      <c r="AX93" s="159"/>
      <c r="AY93" s="160"/>
      <c r="AZ93" s="159"/>
      <c r="BA93" s="160"/>
      <c r="BB93" s="159"/>
      <c r="BC93" s="160"/>
      <c r="BD93" s="159"/>
      <c r="BE93" s="160"/>
      <c r="BF93" s="159"/>
      <c r="BG93" s="160"/>
      <c r="BH93" s="159"/>
      <c r="BI93" s="160"/>
      <c r="BJ93" s="159"/>
      <c r="BK93" s="160"/>
      <c r="BL93" s="159"/>
      <c r="BM93" s="160"/>
      <c r="BN93" s="159"/>
      <c r="BO93" s="160"/>
      <c r="BP93" s="159"/>
      <c r="BQ93" s="160"/>
      <c r="BR93" s="159"/>
      <c r="BS93" s="160"/>
      <c r="BT93" s="163"/>
      <c r="BU93" s="122"/>
      <c r="BV93" s="123"/>
      <c r="BW93" s="166"/>
      <c r="BX93" s="166"/>
      <c r="BY93" s="128"/>
      <c r="BZ93" s="128"/>
      <c r="CA93" s="128"/>
      <c r="CB93" s="128"/>
      <c r="CC93" s="128"/>
      <c r="CD93" s="128"/>
      <c r="CE93" s="311"/>
      <c r="CF93" s="312"/>
      <c r="CG93" s="312"/>
      <c r="CH93" s="45"/>
      <c r="CI93" s="137"/>
      <c r="CJ93" s="138"/>
      <c r="CK93" s="138"/>
      <c r="CL93" s="139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</row>
    <row r="94" spans="1:111" ht="6" customHeight="1" x14ac:dyDescent="0.25">
      <c r="A94" s="114" t="s">
        <v>20</v>
      </c>
      <c r="B94" s="115"/>
      <c r="C94" s="118">
        <v>30</v>
      </c>
      <c r="D94" s="119"/>
      <c r="E94" s="277"/>
      <c r="F94" s="161"/>
      <c r="G94" s="162"/>
      <c r="H94" s="161"/>
      <c r="I94" s="162"/>
      <c r="J94" s="161"/>
      <c r="K94" s="162"/>
      <c r="L94" s="161"/>
      <c r="M94" s="162"/>
      <c r="N94" s="161"/>
      <c r="O94" s="162"/>
      <c r="P94" s="161"/>
      <c r="Q94" s="162"/>
      <c r="R94" s="161"/>
      <c r="S94" s="162"/>
      <c r="T94" s="161"/>
      <c r="U94" s="162"/>
      <c r="V94" s="161"/>
      <c r="W94" s="162"/>
      <c r="X94" s="161"/>
      <c r="Y94" s="162"/>
      <c r="Z94" s="161"/>
      <c r="AA94" s="162"/>
      <c r="AB94" s="161"/>
      <c r="AC94" s="162"/>
      <c r="AD94" s="161"/>
      <c r="AE94" s="162"/>
      <c r="AF94" s="161"/>
      <c r="AG94" s="162"/>
      <c r="AH94" s="161"/>
      <c r="AI94" s="162"/>
      <c r="AJ94" s="161"/>
      <c r="AK94" s="162"/>
      <c r="AL94" s="161"/>
      <c r="AM94" s="162"/>
      <c r="AN94" s="161"/>
      <c r="AO94" s="162"/>
      <c r="AP94" s="161"/>
      <c r="AQ94" s="162"/>
      <c r="AR94" s="161"/>
      <c r="AS94" s="162"/>
      <c r="AT94" s="161"/>
      <c r="AU94" s="162"/>
      <c r="AV94" s="161"/>
      <c r="AW94" s="162"/>
      <c r="AX94" s="161"/>
      <c r="AY94" s="162"/>
      <c r="AZ94" s="161"/>
      <c r="BA94" s="162"/>
      <c r="BB94" s="161"/>
      <c r="BC94" s="162"/>
      <c r="BD94" s="161"/>
      <c r="BE94" s="162"/>
      <c r="BF94" s="161"/>
      <c r="BG94" s="162"/>
      <c r="BH94" s="161"/>
      <c r="BI94" s="162"/>
      <c r="BJ94" s="161"/>
      <c r="BK94" s="162"/>
      <c r="BL94" s="161"/>
      <c r="BM94" s="162"/>
      <c r="BN94" s="161"/>
      <c r="BO94" s="162"/>
      <c r="BP94" s="161"/>
      <c r="BQ94" s="162"/>
      <c r="BR94" s="161"/>
      <c r="BS94" s="162"/>
      <c r="BT94" s="163"/>
      <c r="BU94" s="122" t="s">
        <v>6</v>
      </c>
      <c r="BV94" s="123"/>
      <c r="BW94" s="126">
        <v>2</v>
      </c>
      <c r="BX94" s="126">
        <v>4</v>
      </c>
      <c r="BY94" s="128" t="str">
        <f>IF(AND(CN94&gt;0,CN94&lt;30),INDEX($BY$7:$CG$32,CN94,1),IF(AND(CN94&gt;100,CN94&lt;130),INDEX($BY$54:$CD$63,CN94-100,1),""))</f>
        <v/>
      </c>
      <c r="BZ94" s="128"/>
      <c r="CA94" s="128"/>
      <c r="CB94" s="128"/>
      <c r="CC94" s="128"/>
      <c r="CD94" s="128"/>
      <c r="CE94" s="130" t="str">
        <f>IF(AND(CN94&gt;0,CN94&lt;30),INDEX($BY$7:$CG$32,CN94,7),IF(AND(CN94&gt;100,CN94&lt;130),INDEX($BY$54:$CE$63,CN94-100,7),""))</f>
        <v/>
      </c>
      <c r="CF94" s="131"/>
      <c r="CG94" s="131"/>
      <c r="CH94" s="46"/>
      <c r="CI94" s="137"/>
      <c r="CJ94" s="138"/>
      <c r="CK94" s="138"/>
      <c r="CL94" s="139"/>
      <c r="CN94" s="53" t="str">
        <f>IF(SUM(BW94:BX94)=0,"",IF(CO94&gt;1,"Erreur",IF(CO94=0,"",SUM(CP94:DG95))))</f>
        <v/>
      </c>
      <c r="CO94" s="53">
        <f>COUNTA(CP94:DG94)-COUNTIF(CP94:DG94,"")</f>
        <v>0</v>
      </c>
      <c r="CP94" s="53" t="str">
        <f>IF(AND(INDEX($BW$7:$BX$32,$CP$66,1)=$BW94,INDEX($BW$7:$BX$32,$CP$66,2)=$BX94),$CP$66,"")</f>
        <v/>
      </c>
      <c r="CQ94" s="53" t="str">
        <f>IF(AND(INDEX($BW$7:$BX$32,$CQ$66,1)=$BW94,INDEX($BW$7:$BX$32,$CQ$66,2)=$BX94),$CQ$66,"")</f>
        <v/>
      </c>
      <c r="CR94" s="53" t="str">
        <f>IF(AND(INDEX($BW$7:$BX$32,$CR$66,1)=$BW94,INDEX($BW$7:$BX$32,$CR$66,2)=$BX94),$CR$66,"")</f>
        <v/>
      </c>
      <c r="CS94" s="53" t="str">
        <f>IF(AND(INDEX($BW$7:$BX$32,$CS$66,1)=$BW94,INDEX($BW$7:$BX$32,$CS$66,2)=$BX94),$CS$66,"")</f>
        <v/>
      </c>
      <c r="CT94" s="53" t="str">
        <f>IF(AND(INDEX($BW$7:$BX$32,$CT$66,1)=$BW94,INDEX($BW$7:$BX$32,$CT$66,2)=$BX94),$CT$66,"")</f>
        <v/>
      </c>
      <c r="CU94" s="53" t="str">
        <f>IF(AND(INDEX($BW$7:$BX$32,$CU$66,1)=$BW94,INDEX($BW$7:$BX$32,$CU$66,2)=$BX94),$CU$66,"")</f>
        <v/>
      </c>
      <c r="CV94" s="53" t="str">
        <f>IF(AND(INDEX($BW$7:$BX$32,$CV$66,1)=$BW94,INDEX($BW$7:$BX$32,$CV$66,2)=$BX94),$CV$66,"")</f>
        <v/>
      </c>
      <c r="CW94" s="53" t="str">
        <f>IF(AND(INDEX($BW$7:$BX$32,$CW$66,1)=$BW94,INDEX($BW$7:$BX$32,$CW$66,2)=$BX94),$CW$66,"")</f>
        <v/>
      </c>
      <c r="CX94" s="53" t="str">
        <f>IF(AND(INDEX($BW$7:$BX$32,$CX$66,1)=$BW94,INDEX($BW$7:$BX$32,$CX$66,2)=$BX94),$CX$66,"")</f>
        <v/>
      </c>
      <c r="CY94" s="53" t="str">
        <f>IF(AND(INDEX($BW$7:$BX$32,$CY$66,1)=$BW94,INDEX($BW$7:$BX$32,$CY$66,2)=$BX94),$CY$66,"")</f>
        <v/>
      </c>
      <c r="CZ94" s="53" t="str">
        <f>IF(AND(INDEX($BW$7:$BX$32,$CZ$66,1)=$BW94,INDEX($BW$7:$BX$32,$CZ$66,2)=$BX94),$CZ$66,"")</f>
        <v/>
      </c>
      <c r="DA94" s="53" t="str">
        <f>IF(AND(INDEX($BW$7:$BX$32,$DA$66,1)=$BW94,INDEX($BW$7:$BX$32,$DA$66,2)=$BX94),$DA$66,"")</f>
        <v/>
      </c>
      <c r="DB94" s="53" t="str">
        <f>IF(AND(INDEX($BW$7:$BX$32,$DB$66,1)=$BW94,INDEX($BW$7:$BX$32,$DB$66,2)=$BX94),$DB$66,"")</f>
        <v/>
      </c>
      <c r="DC94" s="53" t="str">
        <f>IF(AND(INDEX($BW$54:$BX$63,$DC$66,1)=$BW94,INDEX($BW$54:$BX$63,$DC$66,2)=$BX94),$DC$66+100,"")</f>
        <v/>
      </c>
      <c r="DD94" s="53" t="str">
        <f>IF(AND(INDEX($BW$54:$BX$63,$DD$66,1)=$BW94,INDEX($BW$54:$BX$63,$DD$66,2)=$BX94),$DD$66+100,"")</f>
        <v/>
      </c>
      <c r="DE94" s="53" t="str">
        <f>IF(AND(INDEX($BW$54:$BX$63,$DE$66,1)=$BW94,INDEX($BW$54:$BX$63,$DE$66,2)=$BX94),$DE$66+100,"")</f>
        <v/>
      </c>
      <c r="DF94" s="53" t="str">
        <f>IF(AND(INDEX($BW$54:$BX$63,$DF$66,1)=$BW94,INDEX($BW$54:$BX$63,$DF$66,2)=$BX94),$DF$66+100,"")</f>
        <v/>
      </c>
      <c r="DG94" s="53" t="str">
        <f>IF(AND(INDEX($BW$54:$BX$63,$DG$66,1)=$BW94,INDEX($BW$54:$BX$63,$DG$66,2)=$BX94),$DG$66+100,"")</f>
        <v/>
      </c>
    </row>
    <row r="95" spans="1:111" ht="6" customHeight="1" x14ac:dyDescent="0.25">
      <c r="A95" s="114"/>
      <c r="B95" s="115"/>
      <c r="C95" s="118"/>
      <c r="D95" s="119"/>
      <c r="E95" s="277"/>
      <c r="F95" s="159"/>
      <c r="G95" s="160"/>
      <c r="H95" s="159"/>
      <c r="I95" s="160"/>
      <c r="J95" s="159"/>
      <c r="K95" s="160"/>
      <c r="L95" s="159"/>
      <c r="M95" s="160"/>
      <c r="N95" s="159"/>
      <c r="O95" s="160"/>
      <c r="P95" s="159"/>
      <c r="Q95" s="160"/>
      <c r="R95" s="159"/>
      <c r="S95" s="160"/>
      <c r="T95" s="159"/>
      <c r="U95" s="160"/>
      <c r="V95" s="159"/>
      <c r="W95" s="160"/>
      <c r="X95" s="159"/>
      <c r="Y95" s="160"/>
      <c r="Z95" s="159"/>
      <c r="AA95" s="160"/>
      <c r="AB95" s="159"/>
      <c r="AC95" s="160"/>
      <c r="AD95" s="159"/>
      <c r="AE95" s="160"/>
      <c r="AF95" s="159"/>
      <c r="AG95" s="160"/>
      <c r="AH95" s="159"/>
      <c r="AI95" s="160"/>
      <c r="AJ95" s="159"/>
      <c r="AK95" s="160"/>
      <c r="AL95" s="159"/>
      <c r="AM95" s="160"/>
      <c r="AN95" s="159"/>
      <c r="AO95" s="160"/>
      <c r="AP95" s="159"/>
      <c r="AQ95" s="160"/>
      <c r="AR95" s="159"/>
      <c r="AS95" s="160"/>
      <c r="AT95" s="159"/>
      <c r="AU95" s="160"/>
      <c r="AV95" s="159"/>
      <c r="AW95" s="160"/>
      <c r="AX95" s="159"/>
      <c r="AY95" s="160"/>
      <c r="AZ95" s="159"/>
      <c r="BA95" s="160"/>
      <c r="BB95" s="159"/>
      <c r="BC95" s="160"/>
      <c r="BD95" s="159"/>
      <c r="BE95" s="160"/>
      <c r="BF95" s="159"/>
      <c r="BG95" s="160"/>
      <c r="BH95" s="159"/>
      <c r="BI95" s="160"/>
      <c r="BJ95" s="159"/>
      <c r="BK95" s="160"/>
      <c r="BL95" s="159"/>
      <c r="BM95" s="160"/>
      <c r="BN95" s="159"/>
      <c r="BO95" s="160"/>
      <c r="BP95" s="159"/>
      <c r="BQ95" s="160"/>
      <c r="BR95" s="159"/>
      <c r="BS95" s="160"/>
      <c r="BT95" s="163"/>
      <c r="BU95" s="122"/>
      <c r="BV95" s="123"/>
      <c r="BW95" s="166"/>
      <c r="BX95" s="166"/>
      <c r="BY95" s="128"/>
      <c r="BZ95" s="128"/>
      <c r="CA95" s="128"/>
      <c r="CB95" s="128"/>
      <c r="CC95" s="128"/>
      <c r="CD95" s="128"/>
      <c r="CE95" s="311"/>
      <c r="CF95" s="312"/>
      <c r="CG95" s="312"/>
      <c r="CH95" s="45"/>
      <c r="CI95" s="137"/>
      <c r="CJ95" s="138"/>
      <c r="CK95" s="138"/>
      <c r="CL95" s="139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</row>
    <row r="96" spans="1:111" ht="6" customHeight="1" x14ac:dyDescent="0.25">
      <c r="A96" s="114" t="s">
        <v>20</v>
      </c>
      <c r="B96" s="115"/>
      <c r="C96" s="118"/>
      <c r="D96" s="119"/>
      <c r="E96" s="277"/>
      <c r="F96" s="161"/>
      <c r="G96" s="162"/>
      <c r="H96" s="161"/>
      <c r="I96" s="162"/>
      <c r="J96" s="161"/>
      <c r="K96" s="162"/>
      <c r="L96" s="161"/>
      <c r="M96" s="162"/>
      <c r="N96" s="161"/>
      <c r="O96" s="162"/>
      <c r="P96" s="161"/>
      <c r="Q96" s="162"/>
      <c r="R96" s="161"/>
      <c r="S96" s="162"/>
      <c r="T96" s="161"/>
      <c r="U96" s="162"/>
      <c r="V96" s="161"/>
      <c r="W96" s="162"/>
      <c r="X96" s="161"/>
      <c r="Y96" s="162"/>
      <c r="Z96" s="161"/>
      <c r="AA96" s="162"/>
      <c r="AB96" s="161"/>
      <c r="AC96" s="162"/>
      <c r="AD96" s="161"/>
      <c r="AE96" s="162"/>
      <c r="AF96" s="161"/>
      <c r="AG96" s="162"/>
      <c r="AH96" s="161"/>
      <c r="AI96" s="162"/>
      <c r="AJ96" s="161"/>
      <c r="AK96" s="162"/>
      <c r="AL96" s="161"/>
      <c r="AM96" s="162"/>
      <c r="AN96" s="161"/>
      <c r="AO96" s="162"/>
      <c r="AP96" s="161"/>
      <c r="AQ96" s="162"/>
      <c r="AR96" s="161"/>
      <c r="AS96" s="162"/>
      <c r="AT96" s="161"/>
      <c r="AU96" s="162"/>
      <c r="AV96" s="161"/>
      <c r="AW96" s="162"/>
      <c r="AX96" s="161"/>
      <c r="AY96" s="162"/>
      <c r="AZ96" s="161"/>
      <c r="BA96" s="162"/>
      <c r="BB96" s="161"/>
      <c r="BC96" s="162"/>
      <c r="BD96" s="161"/>
      <c r="BE96" s="162"/>
      <c r="BF96" s="161"/>
      <c r="BG96" s="162"/>
      <c r="BH96" s="161"/>
      <c r="BI96" s="162"/>
      <c r="BJ96" s="161"/>
      <c r="BK96" s="162"/>
      <c r="BL96" s="161"/>
      <c r="BM96" s="162"/>
      <c r="BN96" s="161"/>
      <c r="BO96" s="162"/>
      <c r="BP96" s="161"/>
      <c r="BQ96" s="162"/>
      <c r="BR96" s="161"/>
      <c r="BS96" s="162"/>
      <c r="BT96" s="163"/>
      <c r="BU96" s="122"/>
      <c r="BV96" s="123"/>
      <c r="BW96" s="126"/>
      <c r="BX96" s="126"/>
      <c r="BY96" s="128" t="str">
        <f>IF(AND(CN96&gt;0,CN96&lt;30),INDEX($BY$7:$CG$32,CN96,1),IF(AND(CN96&gt;100,CN96&lt;130),INDEX($BY$54:$CD$63,CN96-100,1),""))</f>
        <v/>
      </c>
      <c r="BZ96" s="128"/>
      <c r="CA96" s="128"/>
      <c r="CB96" s="128"/>
      <c r="CC96" s="128"/>
      <c r="CD96" s="128"/>
      <c r="CE96" s="130" t="str">
        <f>IF(AND(CN96&gt;0,CN96&lt;30),INDEX($BY$7:$CG$32,CN96,7),IF(AND(CN96&gt;100,CN96&lt;130),INDEX($BY$54:$CE$63,CN96-100,7),""))</f>
        <v/>
      </c>
      <c r="CF96" s="131"/>
      <c r="CG96" s="131"/>
      <c r="CH96" s="46"/>
      <c r="CI96" s="137"/>
      <c r="CJ96" s="138"/>
      <c r="CK96" s="138"/>
      <c r="CL96" s="139"/>
      <c r="CN96" s="53" t="str">
        <f>IF(SUM(BW96:BX96)=0,"",IF(CO96&gt;1,"Erreur",IF(CO96=0,"",SUM(CP96:DG97))))</f>
        <v/>
      </c>
      <c r="CO96" s="53">
        <f>COUNTA(CP96:DG96)-COUNTIF(CP96:DG96,"")</f>
        <v>10</v>
      </c>
      <c r="CP96" s="53" t="str">
        <f>IF(AND(INDEX($BW$7:$BX$32,$CP$66,1)=$BW96,INDEX($BW$7:$BX$32,$CP$66,2)=$BX96),$CP$66,"")</f>
        <v/>
      </c>
      <c r="CQ96" s="53" t="str">
        <f>IF(AND(INDEX($BW$7:$BX$32,$CQ$66,1)=$BW96,INDEX($BW$7:$BX$32,$CQ$66,2)=$BX96),$CQ$66,"")</f>
        <v/>
      </c>
      <c r="CR96" s="53" t="str">
        <f>IF(AND(INDEX($BW$7:$BX$32,$CR$66,1)=$BW96,INDEX($BW$7:$BX$32,$CR$66,2)=$BX96),$CR$66,"")</f>
        <v/>
      </c>
      <c r="CS96" s="53" t="str">
        <f>IF(AND(INDEX($BW$7:$BX$32,$CS$66,1)=$BW96,INDEX($BW$7:$BX$32,$CS$66,2)=$BX96),$CS$66,"")</f>
        <v/>
      </c>
      <c r="CT96" s="53" t="str">
        <f>IF(AND(INDEX($BW$7:$BX$32,$CT$66,1)=$BW96,INDEX($BW$7:$BX$32,$CT$66,2)=$BX96),$CT$66,"")</f>
        <v/>
      </c>
      <c r="CU96" s="53">
        <f>IF(AND(INDEX($BW$7:$BX$32,$CU$66,1)=$BW96,INDEX($BW$7:$BX$32,$CU$66,2)=$BX96),$CU$66,"")</f>
        <v>11</v>
      </c>
      <c r="CV96" s="53">
        <f>IF(AND(INDEX($BW$7:$BX$32,$CV$66,1)=$BW96,INDEX($BW$7:$BX$32,$CV$66,2)=$BX96),$CV$66,"")</f>
        <v>13</v>
      </c>
      <c r="CW96" s="53">
        <f>IF(AND(INDEX($BW$7:$BX$32,$CW$66,1)=$BW96,INDEX($BW$7:$BX$32,$CW$66,2)=$BX96),$CW$66,"")</f>
        <v>15</v>
      </c>
      <c r="CX96" s="53">
        <f>IF(AND(INDEX($BW$7:$BX$32,$CX$66,1)=$BW96,INDEX($BW$7:$BX$32,$CX$66,2)=$BX96),$CX$66,"")</f>
        <v>17</v>
      </c>
      <c r="CY96" s="53">
        <f>IF(AND(INDEX($BW$7:$BX$32,$CY$66,1)=$BW96,INDEX($BW$7:$BX$32,$CY$66,2)=$BX96),$CY$66,"")</f>
        <v>19</v>
      </c>
      <c r="CZ96" s="53">
        <f>IF(AND(INDEX($BW$7:$BX$32,$CZ$66,1)=$BW96,INDEX($BW$7:$BX$32,$CZ$66,2)=$BX96),$CZ$66,"")</f>
        <v>21</v>
      </c>
      <c r="DA96" s="53">
        <f>IF(AND(INDEX($BW$7:$BX$32,$DA$66,1)=$BW96,INDEX($BW$7:$BX$32,$DA$66,2)=$BX96),$DA$66,"")</f>
        <v>23</v>
      </c>
      <c r="DB96" s="53">
        <f>IF(AND(INDEX($BW$7:$BX$32,$DB$66,1)=$BW96,INDEX($BW$7:$BX$32,$DB$66,2)=$BX96),$DB$66,"")</f>
        <v>25</v>
      </c>
      <c r="DC96" s="53" t="str">
        <f>IF(AND(INDEX($BW$54:$BX$63,$DC$66,1)=$BW96,INDEX($BW$54:$BX$63,$DC$66,2)=$BX96),$DC$66+100,"")</f>
        <v/>
      </c>
      <c r="DD96" s="53" t="str">
        <f>IF(AND(INDEX($BW$54:$BX$63,$DD$66,1)=$BW96,INDEX($BW$54:$BX$63,$DD$66,2)=$BX96),$DD$66+100,"")</f>
        <v/>
      </c>
      <c r="DE96" s="53" t="str">
        <f>IF(AND(INDEX($BW$54:$BX$63,$DE$66,1)=$BW96,INDEX($BW$54:$BX$63,$DE$66,2)=$BX96),$DE$66+100,"")</f>
        <v/>
      </c>
      <c r="DF96" s="53">
        <f>IF(AND(INDEX($BW$54:$BX$63,$DF$66,1)=$BW96,INDEX($BW$54:$BX$63,$DF$66,2)=$BX96),$DF$66+100,"")</f>
        <v>107</v>
      </c>
      <c r="DG96" s="53">
        <f>IF(AND(INDEX($BW$54:$BX$63,$DG$66,1)=$BW96,INDEX($BW$54:$BX$63,$DG$66,2)=$BX96),$DG$66+100,"")</f>
        <v>109</v>
      </c>
    </row>
    <row r="97" spans="1:114" ht="6" customHeight="1" x14ac:dyDescent="0.25">
      <c r="A97" s="114"/>
      <c r="B97" s="115"/>
      <c r="C97" s="118"/>
      <c r="D97" s="119"/>
      <c r="E97" s="277"/>
      <c r="F97" s="159"/>
      <c r="G97" s="160"/>
      <c r="H97" s="159"/>
      <c r="I97" s="160"/>
      <c r="J97" s="159"/>
      <c r="K97" s="160"/>
      <c r="L97" s="159"/>
      <c r="M97" s="160"/>
      <c r="N97" s="159"/>
      <c r="O97" s="160"/>
      <c r="P97" s="159"/>
      <c r="Q97" s="160"/>
      <c r="R97" s="159"/>
      <c r="S97" s="160"/>
      <c r="T97" s="159"/>
      <c r="U97" s="160"/>
      <c r="V97" s="159"/>
      <c r="W97" s="160"/>
      <c r="X97" s="159"/>
      <c r="Y97" s="160"/>
      <c r="Z97" s="159"/>
      <c r="AA97" s="160"/>
      <c r="AB97" s="159"/>
      <c r="AC97" s="160"/>
      <c r="AD97" s="159"/>
      <c r="AE97" s="160"/>
      <c r="AF97" s="159"/>
      <c r="AG97" s="160"/>
      <c r="AH97" s="159"/>
      <c r="AI97" s="160"/>
      <c r="AJ97" s="159"/>
      <c r="AK97" s="160"/>
      <c r="AL97" s="159"/>
      <c r="AM97" s="160"/>
      <c r="AN97" s="159"/>
      <c r="AO97" s="160"/>
      <c r="AP97" s="159"/>
      <c r="AQ97" s="160"/>
      <c r="AR97" s="159"/>
      <c r="AS97" s="160"/>
      <c r="AT97" s="159"/>
      <c r="AU97" s="160"/>
      <c r="AV97" s="159"/>
      <c r="AW97" s="160"/>
      <c r="AX97" s="159"/>
      <c r="AY97" s="160"/>
      <c r="AZ97" s="159"/>
      <c r="BA97" s="160"/>
      <c r="BB97" s="159"/>
      <c r="BC97" s="160"/>
      <c r="BD97" s="159"/>
      <c r="BE97" s="160"/>
      <c r="BF97" s="159"/>
      <c r="BG97" s="160"/>
      <c r="BH97" s="159"/>
      <c r="BI97" s="160"/>
      <c r="BJ97" s="159"/>
      <c r="BK97" s="160"/>
      <c r="BL97" s="159"/>
      <c r="BM97" s="160"/>
      <c r="BN97" s="159"/>
      <c r="BO97" s="160"/>
      <c r="BP97" s="159"/>
      <c r="BQ97" s="160"/>
      <c r="BR97" s="159"/>
      <c r="BS97" s="160"/>
      <c r="BT97" s="163"/>
      <c r="BU97" s="122"/>
      <c r="BV97" s="123"/>
      <c r="BW97" s="166"/>
      <c r="BX97" s="166"/>
      <c r="BY97" s="128"/>
      <c r="BZ97" s="128"/>
      <c r="CA97" s="128"/>
      <c r="CB97" s="128"/>
      <c r="CC97" s="128"/>
      <c r="CD97" s="128"/>
      <c r="CE97" s="311"/>
      <c r="CF97" s="312"/>
      <c r="CG97" s="312"/>
      <c r="CH97" s="45"/>
      <c r="CI97" s="137"/>
      <c r="CJ97" s="138"/>
      <c r="CK97" s="138"/>
      <c r="CL97" s="139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</row>
    <row r="98" spans="1:114" ht="6" customHeight="1" x14ac:dyDescent="0.25">
      <c r="A98" s="114" t="s">
        <v>20</v>
      </c>
      <c r="B98" s="115"/>
      <c r="C98" s="118">
        <v>40</v>
      </c>
      <c r="D98" s="119"/>
      <c r="E98" s="277"/>
      <c r="F98" s="161"/>
      <c r="G98" s="162"/>
      <c r="H98" s="161"/>
      <c r="I98" s="162"/>
      <c r="J98" s="161"/>
      <c r="K98" s="162"/>
      <c r="L98" s="161"/>
      <c r="M98" s="162"/>
      <c r="N98" s="161"/>
      <c r="O98" s="162"/>
      <c r="P98" s="161"/>
      <c r="Q98" s="162"/>
      <c r="R98" s="161"/>
      <c r="S98" s="162"/>
      <c r="T98" s="161"/>
      <c r="U98" s="162"/>
      <c r="V98" s="161"/>
      <c r="W98" s="162"/>
      <c r="X98" s="161"/>
      <c r="Y98" s="162"/>
      <c r="Z98" s="161"/>
      <c r="AA98" s="162"/>
      <c r="AB98" s="161"/>
      <c r="AC98" s="162"/>
      <c r="AD98" s="161"/>
      <c r="AE98" s="162"/>
      <c r="AF98" s="161"/>
      <c r="AG98" s="162"/>
      <c r="AH98" s="161"/>
      <c r="AI98" s="162"/>
      <c r="AJ98" s="161"/>
      <c r="AK98" s="162"/>
      <c r="AL98" s="161"/>
      <c r="AM98" s="162"/>
      <c r="AN98" s="161"/>
      <c r="AO98" s="162"/>
      <c r="AP98" s="161"/>
      <c r="AQ98" s="162"/>
      <c r="AR98" s="161"/>
      <c r="AS98" s="162"/>
      <c r="AT98" s="161"/>
      <c r="AU98" s="162"/>
      <c r="AV98" s="161"/>
      <c r="AW98" s="162"/>
      <c r="AX98" s="161"/>
      <c r="AY98" s="162"/>
      <c r="AZ98" s="161"/>
      <c r="BA98" s="162"/>
      <c r="BB98" s="161"/>
      <c r="BC98" s="162"/>
      <c r="BD98" s="161"/>
      <c r="BE98" s="162"/>
      <c r="BF98" s="161"/>
      <c r="BG98" s="162"/>
      <c r="BH98" s="161"/>
      <c r="BI98" s="162"/>
      <c r="BJ98" s="161"/>
      <c r="BK98" s="162"/>
      <c r="BL98" s="161"/>
      <c r="BM98" s="162"/>
      <c r="BN98" s="161"/>
      <c r="BO98" s="162"/>
      <c r="BP98" s="161"/>
      <c r="BQ98" s="162"/>
      <c r="BR98" s="161"/>
      <c r="BS98" s="162"/>
      <c r="BT98" s="163"/>
      <c r="BU98" s="122" t="s">
        <v>6</v>
      </c>
      <c r="BV98" s="123"/>
      <c r="BW98" s="126">
        <v>2</v>
      </c>
      <c r="BX98" s="126">
        <v>5</v>
      </c>
      <c r="BY98" s="128" t="str">
        <f>IF(AND(CN98&gt;0,CN98&lt;30),INDEX($BY$7:$CG$32,CN98,1),IF(AND(CN98&gt;100,CN98&lt;130),INDEX($BY$54:$CD$63,CN98-100,1),""))</f>
        <v/>
      </c>
      <c r="BZ98" s="128"/>
      <c r="CA98" s="128"/>
      <c r="CB98" s="128"/>
      <c r="CC98" s="128"/>
      <c r="CD98" s="128"/>
      <c r="CE98" s="130" t="str">
        <f>IF(AND(CN98&gt;0,CN98&lt;30),INDEX($BY$7:$CG$32,CN98,7),IF(AND(CN98&gt;100,CN98&lt;130),INDEX($BY$54:$CE$63,CN98-100,7),""))</f>
        <v/>
      </c>
      <c r="CF98" s="131"/>
      <c r="CG98" s="131"/>
      <c r="CH98" s="46"/>
      <c r="CI98" s="137"/>
      <c r="CJ98" s="138"/>
      <c r="CK98" s="138"/>
      <c r="CL98" s="139"/>
      <c r="CN98" s="53" t="str">
        <f>IF(SUM(BW98:BX98)=0,"",IF(CO98&gt;1,"Erreur",IF(CO98=0,"",SUM(CP98:DG99))))</f>
        <v/>
      </c>
      <c r="CO98" s="53">
        <f>COUNTA(CP98:DG98)-COUNTIF(CP98:DG98,"")</f>
        <v>0</v>
      </c>
      <c r="CP98" s="53" t="str">
        <f>IF(AND(INDEX($BW$7:$BX$32,$CP$66,1)=$BW98,INDEX($BW$7:$BX$32,$CP$66,2)=$BX98),$CP$66,"")</f>
        <v/>
      </c>
      <c r="CQ98" s="53" t="str">
        <f>IF(AND(INDEX($BW$7:$BX$32,$CQ$66,1)=$BW98,INDEX($BW$7:$BX$32,$CQ$66,2)=$BX98),$CQ$66,"")</f>
        <v/>
      </c>
      <c r="CR98" s="53" t="str">
        <f>IF(AND(INDEX($BW$7:$BX$32,$CR$66,1)=$BW98,INDEX($BW$7:$BX$32,$CR$66,2)=$BX98),$CR$66,"")</f>
        <v/>
      </c>
      <c r="CS98" s="53" t="str">
        <f>IF(AND(INDEX($BW$7:$BX$32,$CS$66,1)=$BW98,INDEX($BW$7:$BX$32,$CS$66,2)=$BX98),$CS$66,"")</f>
        <v/>
      </c>
      <c r="CT98" s="53" t="str">
        <f>IF(AND(INDEX($BW$7:$BX$32,$CT$66,1)=$BW98,INDEX($BW$7:$BX$32,$CT$66,2)=$BX98),$CT$66,"")</f>
        <v/>
      </c>
      <c r="CU98" s="53" t="str">
        <f>IF(AND(INDEX($BW$7:$BX$32,$CU$66,1)=$BW98,INDEX($BW$7:$BX$32,$CU$66,2)=$BX98),$CU$66,"")</f>
        <v/>
      </c>
      <c r="CV98" s="53" t="str">
        <f>IF(AND(INDEX($BW$7:$BX$32,$CV$66,1)=$BW98,INDEX($BW$7:$BX$32,$CV$66,2)=$BX98),$CV$66,"")</f>
        <v/>
      </c>
      <c r="CW98" s="53" t="str">
        <f>IF(AND(INDEX($BW$7:$BX$32,$CW$66,1)=$BW98,INDEX($BW$7:$BX$32,$CW$66,2)=$BX98),$CW$66,"")</f>
        <v/>
      </c>
      <c r="CX98" s="53" t="str">
        <f>IF(AND(INDEX($BW$7:$BX$32,$CX$66,1)=$BW98,INDEX($BW$7:$BX$32,$CX$66,2)=$BX98),$CX$66,"")</f>
        <v/>
      </c>
      <c r="CY98" s="53" t="str">
        <f>IF(AND(INDEX($BW$7:$BX$32,$CY$66,1)=$BW98,INDEX($BW$7:$BX$32,$CY$66,2)=$BX98),$CY$66,"")</f>
        <v/>
      </c>
      <c r="CZ98" s="53" t="str">
        <f>IF(AND(INDEX($BW$7:$BX$32,$CZ$66,1)=$BW98,INDEX($BW$7:$BX$32,$CZ$66,2)=$BX98),$CZ$66,"")</f>
        <v/>
      </c>
      <c r="DA98" s="53" t="str">
        <f>IF(AND(INDEX($BW$7:$BX$32,$DA$66,1)=$BW98,INDEX($BW$7:$BX$32,$DA$66,2)=$BX98),$DA$66,"")</f>
        <v/>
      </c>
      <c r="DB98" s="53" t="str">
        <f>IF(AND(INDEX($BW$7:$BX$32,$DB$66,1)=$BW98,INDEX($BW$7:$BX$32,$DB$66,2)=$BX98),$DB$66,"")</f>
        <v/>
      </c>
      <c r="DC98" s="53" t="str">
        <f>IF(AND(INDEX($BW$54:$BX$63,$DC$66,1)=$BW98,INDEX($BW$54:$BX$63,$DC$66,2)=$BX98),$DC$66+100,"")</f>
        <v/>
      </c>
      <c r="DD98" s="53" t="str">
        <f>IF(AND(INDEX($BW$54:$BX$63,$DD$66,1)=$BW98,INDEX($BW$54:$BX$63,$DD$66,2)=$BX98),$DD$66+100,"")</f>
        <v/>
      </c>
      <c r="DE98" s="53" t="str">
        <f>IF(AND(INDEX($BW$54:$BX$63,$DE$66,1)=$BW98,INDEX($BW$54:$BX$63,$DE$66,2)=$BX98),$DE$66+100,"")</f>
        <v/>
      </c>
      <c r="DF98" s="53" t="str">
        <f>IF(AND(INDEX($BW$54:$BX$63,$DF$66,1)=$BW98,INDEX($BW$54:$BX$63,$DF$66,2)=$BX98),$DF$66+100,"")</f>
        <v/>
      </c>
      <c r="DG98" s="53" t="str">
        <f>IF(AND(INDEX($BW$54:$BX$63,$DG$66,1)=$BW98,INDEX($BW$54:$BX$63,$DG$66,2)=$BX98),$DG$66+100,"")</f>
        <v/>
      </c>
    </row>
    <row r="99" spans="1:114" ht="6" customHeight="1" x14ac:dyDescent="0.25">
      <c r="A99" s="114"/>
      <c r="B99" s="115"/>
      <c r="C99" s="118"/>
      <c r="D99" s="119"/>
      <c r="E99" s="277"/>
      <c r="F99" s="159"/>
      <c r="G99" s="160"/>
      <c r="H99" s="159"/>
      <c r="I99" s="160"/>
      <c r="J99" s="159"/>
      <c r="K99" s="160"/>
      <c r="L99" s="159"/>
      <c r="M99" s="160"/>
      <c r="N99" s="159"/>
      <c r="O99" s="160"/>
      <c r="P99" s="159"/>
      <c r="Q99" s="160"/>
      <c r="R99" s="159"/>
      <c r="S99" s="160"/>
      <c r="T99" s="159"/>
      <c r="U99" s="160"/>
      <c r="V99" s="159"/>
      <c r="W99" s="160"/>
      <c r="X99" s="159"/>
      <c r="Y99" s="160"/>
      <c r="Z99" s="159"/>
      <c r="AA99" s="160"/>
      <c r="AB99" s="159"/>
      <c r="AC99" s="160"/>
      <c r="AD99" s="159"/>
      <c r="AE99" s="160"/>
      <c r="AF99" s="159"/>
      <c r="AG99" s="160"/>
      <c r="AH99" s="159"/>
      <c r="AI99" s="160"/>
      <c r="AJ99" s="159"/>
      <c r="AK99" s="160"/>
      <c r="AL99" s="159"/>
      <c r="AM99" s="160"/>
      <c r="AN99" s="159"/>
      <c r="AO99" s="160"/>
      <c r="AP99" s="159"/>
      <c r="AQ99" s="160"/>
      <c r="AR99" s="159"/>
      <c r="AS99" s="160"/>
      <c r="AT99" s="159"/>
      <c r="AU99" s="160"/>
      <c r="AV99" s="159"/>
      <c r="AW99" s="160"/>
      <c r="AX99" s="159"/>
      <c r="AY99" s="160"/>
      <c r="AZ99" s="159"/>
      <c r="BA99" s="160"/>
      <c r="BB99" s="159"/>
      <c r="BC99" s="160"/>
      <c r="BD99" s="159"/>
      <c r="BE99" s="160"/>
      <c r="BF99" s="159"/>
      <c r="BG99" s="160"/>
      <c r="BH99" s="159"/>
      <c r="BI99" s="160"/>
      <c r="BJ99" s="159"/>
      <c r="BK99" s="160"/>
      <c r="BL99" s="159"/>
      <c r="BM99" s="160"/>
      <c r="BN99" s="159"/>
      <c r="BO99" s="160"/>
      <c r="BP99" s="159"/>
      <c r="BQ99" s="160"/>
      <c r="BR99" s="159"/>
      <c r="BS99" s="160"/>
      <c r="BT99" s="163"/>
      <c r="BU99" s="122"/>
      <c r="BV99" s="123"/>
      <c r="BW99" s="166"/>
      <c r="BX99" s="166"/>
      <c r="BY99" s="128"/>
      <c r="BZ99" s="128"/>
      <c r="CA99" s="128"/>
      <c r="CB99" s="128"/>
      <c r="CC99" s="128"/>
      <c r="CD99" s="128"/>
      <c r="CE99" s="311"/>
      <c r="CF99" s="312"/>
      <c r="CG99" s="312"/>
      <c r="CH99" s="45"/>
      <c r="CI99" s="137"/>
      <c r="CJ99" s="138"/>
      <c r="CK99" s="138"/>
      <c r="CL99" s="139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</row>
    <row r="100" spans="1:114" ht="6" customHeight="1" x14ac:dyDescent="0.25">
      <c r="A100" s="114" t="s">
        <v>20</v>
      </c>
      <c r="B100" s="115"/>
      <c r="C100" s="118"/>
      <c r="D100" s="119"/>
      <c r="E100" s="277"/>
      <c r="F100" s="161"/>
      <c r="G100" s="162"/>
      <c r="H100" s="161"/>
      <c r="I100" s="162"/>
      <c r="J100" s="161"/>
      <c r="K100" s="162"/>
      <c r="L100" s="161"/>
      <c r="M100" s="162"/>
      <c r="N100" s="161"/>
      <c r="O100" s="162"/>
      <c r="P100" s="161"/>
      <c r="Q100" s="162"/>
      <c r="R100" s="161"/>
      <c r="S100" s="162"/>
      <c r="T100" s="161"/>
      <c r="U100" s="162"/>
      <c r="V100" s="161"/>
      <c r="W100" s="162"/>
      <c r="X100" s="161"/>
      <c r="Y100" s="162"/>
      <c r="Z100" s="161"/>
      <c r="AA100" s="162"/>
      <c r="AB100" s="161"/>
      <c r="AC100" s="162"/>
      <c r="AD100" s="161"/>
      <c r="AE100" s="162"/>
      <c r="AF100" s="161"/>
      <c r="AG100" s="162"/>
      <c r="AH100" s="161"/>
      <c r="AI100" s="162"/>
      <c r="AJ100" s="161"/>
      <c r="AK100" s="162"/>
      <c r="AL100" s="161"/>
      <c r="AM100" s="162"/>
      <c r="AN100" s="161"/>
      <c r="AO100" s="162"/>
      <c r="AP100" s="161"/>
      <c r="AQ100" s="162"/>
      <c r="AR100" s="161"/>
      <c r="AS100" s="162"/>
      <c r="AT100" s="161"/>
      <c r="AU100" s="162"/>
      <c r="AV100" s="161"/>
      <c r="AW100" s="162"/>
      <c r="AX100" s="161"/>
      <c r="AY100" s="162"/>
      <c r="AZ100" s="161"/>
      <c r="BA100" s="162"/>
      <c r="BB100" s="161"/>
      <c r="BC100" s="162"/>
      <c r="BD100" s="161"/>
      <c r="BE100" s="162"/>
      <c r="BF100" s="161"/>
      <c r="BG100" s="162"/>
      <c r="BH100" s="161"/>
      <c r="BI100" s="162"/>
      <c r="BJ100" s="161"/>
      <c r="BK100" s="162"/>
      <c r="BL100" s="161"/>
      <c r="BM100" s="162"/>
      <c r="BN100" s="161"/>
      <c r="BO100" s="162"/>
      <c r="BP100" s="161"/>
      <c r="BQ100" s="162"/>
      <c r="BR100" s="161"/>
      <c r="BS100" s="162"/>
      <c r="BT100" s="163"/>
      <c r="BU100" s="122"/>
      <c r="BV100" s="123"/>
      <c r="BW100" s="126"/>
      <c r="BX100" s="126"/>
      <c r="BY100" s="128" t="str">
        <f>IF(AND(CN100&gt;0,CN100&lt;30),INDEX($BY$7:$CG$32,CN100,1),IF(AND(CN100&gt;100,CN100&lt;130),INDEX($BY$54:$CD$63,CN100-100,1),""))</f>
        <v/>
      </c>
      <c r="BZ100" s="128"/>
      <c r="CA100" s="128"/>
      <c r="CB100" s="128"/>
      <c r="CC100" s="128"/>
      <c r="CD100" s="128"/>
      <c r="CE100" s="130" t="str">
        <f>IF(AND(CN100&gt;0,CN100&lt;30),INDEX($BY$7:$CG$32,CN100,7),IF(AND(CN100&gt;100,CN100&lt;130),INDEX($BY$54:$CE$63,CN100-100,7),""))</f>
        <v/>
      </c>
      <c r="CF100" s="131"/>
      <c r="CG100" s="131"/>
      <c r="CH100" s="46"/>
      <c r="CI100" s="137"/>
      <c r="CJ100" s="138"/>
      <c r="CK100" s="138"/>
      <c r="CL100" s="139"/>
      <c r="CN100" s="53" t="str">
        <f>IF(SUM(BW100:BX100)=0,"",IF(CO100&gt;1,"Erreur",IF(CO100=0,"",SUM(CP100:DG101))))</f>
        <v/>
      </c>
      <c r="CO100" s="53">
        <f>COUNTA(CP100:DG100)-COUNTIF(CP100:DG100,"")</f>
        <v>10</v>
      </c>
      <c r="CP100" s="53" t="str">
        <f>IF(AND(INDEX($BW$7:$BX$32,$CP$66,1)=$BW100,INDEX($BW$7:$BX$32,$CP$66,2)=$BX100),$CP$66,"")</f>
        <v/>
      </c>
      <c r="CQ100" s="53" t="str">
        <f>IF(AND(INDEX($BW$7:$BX$32,$CQ$66,1)=$BW100,INDEX($BW$7:$BX$32,$CQ$66,2)=$BX100),$CQ$66,"")</f>
        <v/>
      </c>
      <c r="CR100" s="53" t="str">
        <f>IF(AND(INDEX($BW$7:$BX$32,$CR$66,1)=$BW100,INDEX($BW$7:$BX$32,$CR$66,2)=$BX100),$CR$66,"")</f>
        <v/>
      </c>
      <c r="CS100" s="53" t="str">
        <f>IF(AND(INDEX($BW$7:$BX$32,$CS$66,1)=$BW100,INDEX($BW$7:$BX$32,$CS$66,2)=$BX100),$CS$66,"")</f>
        <v/>
      </c>
      <c r="CT100" s="53" t="str">
        <f>IF(AND(INDEX($BW$7:$BX$32,$CT$66,1)=$BW100,INDEX($BW$7:$BX$32,$CT$66,2)=$BX100),$CT$66,"")</f>
        <v/>
      </c>
      <c r="CU100" s="53">
        <f>IF(AND(INDEX($BW$7:$BX$32,$CU$66,1)=$BW100,INDEX($BW$7:$BX$32,$CU$66,2)=$BX100),$CU$66,"")</f>
        <v>11</v>
      </c>
      <c r="CV100" s="53">
        <f>IF(AND(INDEX($BW$7:$BX$32,$CV$66,1)=$BW100,INDEX($BW$7:$BX$32,$CV$66,2)=$BX100),$CV$66,"")</f>
        <v>13</v>
      </c>
      <c r="CW100" s="53">
        <f>IF(AND(INDEX($BW$7:$BX$32,$CW$66,1)=$BW100,INDEX($BW$7:$BX$32,$CW$66,2)=$BX100),$CW$66,"")</f>
        <v>15</v>
      </c>
      <c r="CX100" s="53">
        <f>IF(AND(INDEX($BW$7:$BX$32,$CX$66,1)=$BW100,INDEX($BW$7:$BX$32,$CX$66,2)=$BX100),$CX$66,"")</f>
        <v>17</v>
      </c>
      <c r="CY100" s="53">
        <f>IF(AND(INDEX($BW$7:$BX$32,$CY$66,1)=$BW100,INDEX($BW$7:$BX$32,$CY$66,2)=$BX100),$CY$66,"")</f>
        <v>19</v>
      </c>
      <c r="CZ100" s="53">
        <f>IF(AND(INDEX($BW$7:$BX$32,$CZ$66,1)=$BW100,INDEX($BW$7:$BX$32,$CZ$66,2)=$BX100),$CZ$66,"")</f>
        <v>21</v>
      </c>
      <c r="DA100" s="53">
        <f>IF(AND(INDEX($BW$7:$BX$32,$DA$66,1)=$BW100,INDEX($BW$7:$BX$32,$DA$66,2)=$BX100),$DA$66,"")</f>
        <v>23</v>
      </c>
      <c r="DB100" s="53">
        <f>IF(AND(INDEX($BW$7:$BX$32,$DB$66,1)=$BW100,INDEX($BW$7:$BX$32,$DB$66,2)=$BX100),$DB$66,"")</f>
        <v>25</v>
      </c>
      <c r="DC100" s="53" t="str">
        <f>IF(AND(INDEX($BW$54:$BX$63,$DC$66,1)=$BW100,INDEX($BW$54:$BX$63,$DC$66,2)=$BX100),$DC$66+100,"")</f>
        <v/>
      </c>
      <c r="DD100" s="53" t="str">
        <f>IF(AND(INDEX($BW$54:$BX$63,$DD$66,1)=$BW100,INDEX($BW$54:$BX$63,$DD$66,2)=$BX100),$DD$66+100,"")</f>
        <v/>
      </c>
      <c r="DE100" s="53" t="str">
        <f>IF(AND(INDEX($BW$54:$BX$63,$DE$66,1)=$BW100,INDEX($BW$54:$BX$63,$DE$66,2)=$BX100),$DE$66+100,"")</f>
        <v/>
      </c>
      <c r="DF100" s="53">
        <f>IF(AND(INDEX($BW$54:$BX$63,$DF$66,1)=$BW100,INDEX($BW$54:$BX$63,$DF$66,2)=$BX100),$DF$66+100,"")</f>
        <v>107</v>
      </c>
      <c r="DG100" s="53">
        <f>IF(AND(INDEX($BW$54:$BX$63,$DG$66,1)=$BW100,INDEX($BW$54:$BX$63,$DG$66,2)=$BX100),$DG$66+100,"")</f>
        <v>109</v>
      </c>
    </row>
    <row r="101" spans="1:114" ht="6" customHeight="1" x14ac:dyDescent="0.25">
      <c r="A101" s="114"/>
      <c r="B101" s="115"/>
      <c r="C101" s="118"/>
      <c r="D101" s="119"/>
      <c r="E101" s="277"/>
      <c r="F101" s="159"/>
      <c r="G101" s="160"/>
      <c r="H101" s="159"/>
      <c r="I101" s="160"/>
      <c r="J101" s="159"/>
      <c r="K101" s="160"/>
      <c r="L101" s="159"/>
      <c r="M101" s="160"/>
      <c r="N101" s="159"/>
      <c r="O101" s="160"/>
      <c r="P101" s="159"/>
      <c r="Q101" s="160"/>
      <c r="R101" s="159"/>
      <c r="S101" s="160"/>
      <c r="T101" s="159"/>
      <c r="U101" s="160"/>
      <c r="V101" s="159"/>
      <c r="W101" s="160"/>
      <c r="X101" s="159"/>
      <c r="Y101" s="160"/>
      <c r="Z101" s="159"/>
      <c r="AA101" s="160"/>
      <c r="AB101" s="159"/>
      <c r="AC101" s="160"/>
      <c r="AD101" s="159"/>
      <c r="AE101" s="160"/>
      <c r="AF101" s="159"/>
      <c r="AG101" s="160"/>
      <c r="AH101" s="159"/>
      <c r="AI101" s="160"/>
      <c r="AJ101" s="159"/>
      <c r="AK101" s="160"/>
      <c r="AL101" s="159"/>
      <c r="AM101" s="160"/>
      <c r="AN101" s="159"/>
      <c r="AO101" s="160"/>
      <c r="AP101" s="159"/>
      <c r="AQ101" s="160"/>
      <c r="AR101" s="159"/>
      <c r="AS101" s="160"/>
      <c r="AT101" s="159"/>
      <c r="AU101" s="160"/>
      <c r="AV101" s="159"/>
      <c r="AW101" s="160"/>
      <c r="AX101" s="159"/>
      <c r="AY101" s="160"/>
      <c r="AZ101" s="159"/>
      <c r="BA101" s="160"/>
      <c r="BB101" s="159"/>
      <c r="BC101" s="160"/>
      <c r="BD101" s="159"/>
      <c r="BE101" s="160"/>
      <c r="BF101" s="159"/>
      <c r="BG101" s="160"/>
      <c r="BH101" s="159"/>
      <c r="BI101" s="160"/>
      <c r="BJ101" s="159"/>
      <c r="BK101" s="160"/>
      <c r="BL101" s="159"/>
      <c r="BM101" s="160"/>
      <c r="BN101" s="159"/>
      <c r="BO101" s="160"/>
      <c r="BP101" s="159"/>
      <c r="BQ101" s="160"/>
      <c r="BR101" s="159"/>
      <c r="BS101" s="160"/>
      <c r="BT101" s="163"/>
      <c r="BU101" s="122"/>
      <c r="BV101" s="123"/>
      <c r="BW101" s="166"/>
      <c r="BX101" s="166"/>
      <c r="BY101" s="128"/>
      <c r="BZ101" s="128"/>
      <c r="CA101" s="128"/>
      <c r="CB101" s="128"/>
      <c r="CC101" s="128"/>
      <c r="CD101" s="128"/>
      <c r="CE101" s="311"/>
      <c r="CF101" s="312"/>
      <c r="CG101" s="312"/>
      <c r="CH101" s="45"/>
      <c r="CI101" s="137"/>
      <c r="CJ101" s="138"/>
      <c r="CK101" s="138"/>
      <c r="CL101" s="139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</row>
    <row r="102" spans="1:114" ht="6" customHeight="1" x14ac:dyDescent="0.25">
      <c r="A102" s="114" t="s">
        <v>20</v>
      </c>
      <c r="B102" s="115"/>
      <c r="C102" s="118">
        <v>50</v>
      </c>
      <c r="D102" s="119"/>
      <c r="E102" s="277"/>
      <c r="F102" s="161"/>
      <c r="G102" s="162"/>
      <c r="H102" s="161"/>
      <c r="I102" s="162"/>
      <c r="J102" s="161"/>
      <c r="K102" s="162"/>
      <c r="L102" s="161"/>
      <c r="M102" s="162"/>
      <c r="N102" s="161"/>
      <c r="O102" s="162"/>
      <c r="P102" s="161"/>
      <c r="Q102" s="162"/>
      <c r="R102" s="161"/>
      <c r="S102" s="162"/>
      <c r="T102" s="161"/>
      <c r="U102" s="162"/>
      <c r="V102" s="161"/>
      <c r="W102" s="162"/>
      <c r="X102" s="161"/>
      <c r="Y102" s="162"/>
      <c r="Z102" s="161"/>
      <c r="AA102" s="162"/>
      <c r="AB102" s="161"/>
      <c r="AC102" s="162"/>
      <c r="AD102" s="161"/>
      <c r="AE102" s="162"/>
      <c r="AF102" s="161"/>
      <c r="AG102" s="162"/>
      <c r="AH102" s="161"/>
      <c r="AI102" s="162"/>
      <c r="AJ102" s="161"/>
      <c r="AK102" s="162"/>
      <c r="AL102" s="161"/>
      <c r="AM102" s="162"/>
      <c r="AN102" s="161"/>
      <c r="AO102" s="162"/>
      <c r="AP102" s="161"/>
      <c r="AQ102" s="162"/>
      <c r="AR102" s="161"/>
      <c r="AS102" s="162"/>
      <c r="AT102" s="161"/>
      <c r="AU102" s="162"/>
      <c r="AV102" s="161"/>
      <c r="AW102" s="162"/>
      <c r="AX102" s="161"/>
      <c r="AY102" s="162"/>
      <c r="AZ102" s="161"/>
      <c r="BA102" s="162"/>
      <c r="BB102" s="161"/>
      <c r="BC102" s="162"/>
      <c r="BD102" s="161"/>
      <c r="BE102" s="162"/>
      <c r="BF102" s="161"/>
      <c r="BG102" s="162"/>
      <c r="BH102" s="161"/>
      <c r="BI102" s="162"/>
      <c r="BJ102" s="161"/>
      <c r="BK102" s="162"/>
      <c r="BL102" s="161"/>
      <c r="BM102" s="162"/>
      <c r="BN102" s="161"/>
      <c r="BO102" s="162"/>
      <c r="BP102" s="161"/>
      <c r="BQ102" s="162"/>
      <c r="BR102" s="161"/>
      <c r="BS102" s="162"/>
      <c r="BT102" s="163"/>
      <c r="BU102" s="122" t="s">
        <v>6</v>
      </c>
      <c r="BV102" s="123"/>
      <c r="BW102" s="126">
        <v>3</v>
      </c>
      <c r="BX102" s="126">
        <v>7</v>
      </c>
      <c r="BY102" s="128" t="str">
        <f>IF(AND(CN102&gt;0,CN102&lt;30),INDEX($BY$7:$CG$32,CN102,1),IF(AND(CN102&gt;100,CN102&lt;130),INDEX($BY$54:$CD$63,CN102-100,1),""))</f>
        <v/>
      </c>
      <c r="BZ102" s="128"/>
      <c r="CA102" s="128"/>
      <c r="CB102" s="128"/>
      <c r="CC102" s="128"/>
      <c r="CD102" s="128"/>
      <c r="CE102" s="130" t="str">
        <f>IF(AND(CN102&gt;0,CN102&lt;30),INDEX($BY$7:$CG$32,CN102,7),IF(AND(CN102&gt;100,CN102&lt;130),INDEX($BY$54:$CE$63,CN102-100,7),""))</f>
        <v/>
      </c>
      <c r="CF102" s="131"/>
      <c r="CG102" s="131"/>
      <c r="CH102" s="46"/>
      <c r="CI102" s="137"/>
      <c r="CJ102" s="138"/>
      <c r="CK102" s="138"/>
      <c r="CL102" s="139"/>
      <c r="CN102" s="53" t="str">
        <f>IF(SUM(BW102:BX102)=0,"",IF(CO102&gt;1,"Erreur",IF(CO102=0,"",SUM(CP102:DG103))))</f>
        <v/>
      </c>
      <c r="CO102" s="53">
        <f>COUNTA(CP102:DG102)-COUNTIF(CP102:DG102,"")</f>
        <v>0</v>
      </c>
      <c r="CP102" s="53" t="str">
        <f>IF(AND(INDEX($BW$7:$BX$32,$CP$66,1)=$BW102,INDEX($BW$7:$BX$32,$CP$66,2)=$BX102),$CP$66,"")</f>
        <v/>
      </c>
      <c r="CQ102" s="53" t="str">
        <f>IF(AND(INDEX($BW$7:$BX$32,$CQ$66,1)=$BW102,INDEX($BW$7:$BX$32,$CQ$66,2)=$BX102),$CQ$66,"")</f>
        <v/>
      </c>
      <c r="CR102" s="53" t="str">
        <f>IF(AND(INDEX($BW$7:$BX$32,$CR$66,1)=$BW102,INDEX($BW$7:$BX$32,$CR$66,2)=$BX102),$CR$66,"")</f>
        <v/>
      </c>
      <c r="CS102" s="53" t="str">
        <f>IF(AND(INDEX($BW$7:$BX$32,$CS$66,1)=$BW102,INDEX($BW$7:$BX$32,$CS$66,2)=$BX102),$CS$66,"")</f>
        <v/>
      </c>
      <c r="CT102" s="53" t="str">
        <f>IF(AND(INDEX($BW$7:$BX$32,$CT$66,1)=$BW102,INDEX($BW$7:$BX$32,$CT$66,2)=$BX102),$CT$66,"")</f>
        <v/>
      </c>
      <c r="CU102" s="53" t="str">
        <f>IF(AND(INDEX($BW$7:$BX$32,$CU$66,1)=$BW102,INDEX($BW$7:$BX$32,$CU$66,2)=$BX102),$CU$66,"")</f>
        <v/>
      </c>
      <c r="CV102" s="53" t="str">
        <f>IF(AND(INDEX($BW$7:$BX$32,$CV$66,1)=$BW102,INDEX($BW$7:$BX$32,$CV$66,2)=$BX102),$CV$66,"")</f>
        <v/>
      </c>
      <c r="CW102" s="53" t="str">
        <f>IF(AND(INDEX($BW$7:$BX$32,$CW$66,1)=$BW102,INDEX($BW$7:$BX$32,$CW$66,2)=$BX102),$CW$66,"")</f>
        <v/>
      </c>
      <c r="CX102" s="53" t="str">
        <f>IF(AND(INDEX($BW$7:$BX$32,$CX$66,1)=$BW102,INDEX($BW$7:$BX$32,$CX$66,2)=$BX102),$CX$66,"")</f>
        <v/>
      </c>
      <c r="CY102" s="53" t="str">
        <f>IF(AND(INDEX($BW$7:$BX$32,$CY$66,1)=$BW102,INDEX($BW$7:$BX$32,$CY$66,2)=$BX102),$CY$66,"")</f>
        <v/>
      </c>
      <c r="CZ102" s="53" t="str">
        <f>IF(AND(INDEX($BW$7:$BX$32,$CZ$66,1)=$BW102,INDEX($BW$7:$BX$32,$CZ$66,2)=$BX102),$CZ$66,"")</f>
        <v/>
      </c>
      <c r="DA102" s="53" t="str">
        <f>IF(AND(INDEX($BW$7:$BX$32,$DA$66,1)=$BW102,INDEX($BW$7:$BX$32,$DA$66,2)=$BX102),$DA$66,"")</f>
        <v/>
      </c>
      <c r="DB102" s="53" t="str">
        <f>IF(AND(INDEX($BW$7:$BX$32,$DB$66,1)=$BW102,INDEX($BW$7:$BX$32,$DB$66,2)=$BX102),$DB$66,"")</f>
        <v/>
      </c>
      <c r="DC102" s="53" t="str">
        <f>IF(AND(INDEX($BW$54:$BX$63,$DC$66,1)=$BW102,INDEX($BW$54:$BX$63,$DC$66,2)=$BX102),$DC$66+100,"")</f>
        <v/>
      </c>
      <c r="DD102" s="53" t="str">
        <f>IF(AND(INDEX($BW$54:$BX$63,$DD$66,1)=$BW102,INDEX($BW$54:$BX$63,$DD$66,2)=$BX102),$DD$66+100,"")</f>
        <v/>
      </c>
      <c r="DE102" s="53" t="str">
        <f>IF(AND(INDEX($BW$54:$BX$63,$DE$66,1)=$BW102,INDEX($BW$54:$BX$63,$DE$66,2)=$BX102),$DE$66+100,"")</f>
        <v/>
      </c>
      <c r="DF102" s="53" t="str">
        <f>IF(AND(INDEX($BW$54:$BX$63,$DF$66,1)=$BW102,INDEX($BW$54:$BX$63,$DF$66,2)=$BX102),$DF$66+100,"")</f>
        <v/>
      </c>
      <c r="DG102" s="53" t="str">
        <f>IF(AND(INDEX($BW$54:$BX$63,$DG$66,1)=$BW102,INDEX($BW$54:$BX$63,$DG$66,2)=$BX102),$DG$66+100,"")</f>
        <v/>
      </c>
    </row>
    <row r="103" spans="1:114" ht="6" customHeight="1" x14ac:dyDescent="0.25">
      <c r="A103" s="114"/>
      <c r="B103" s="115"/>
      <c r="C103" s="118"/>
      <c r="D103" s="119"/>
      <c r="E103" s="277"/>
      <c r="F103" s="159"/>
      <c r="G103" s="160"/>
      <c r="H103" s="159"/>
      <c r="I103" s="160"/>
      <c r="J103" s="159"/>
      <c r="K103" s="160"/>
      <c r="L103" s="159"/>
      <c r="M103" s="160"/>
      <c r="N103" s="159"/>
      <c r="O103" s="160"/>
      <c r="P103" s="159"/>
      <c r="Q103" s="160"/>
      <c r="R103" s="159"/>
      <c r="S103" s="160"/>
      <c r="T103" s="159"/>
      <c r="U103" s="160"/>
      <c r="V103" s="159"/>
      <c r="W103" s="160"/>
      <c r="X103" s="159"/>
      <c r="Y103" s="160"/>
      <c r="Z103" s="159"/>
      <c r="AA103" s="160"/>
      <c r="AB103" s="159"/>
      <c r="AC103" s="160"/>
      <c r="AD103" s="159"/>
      <c r="AE103" s="160"/>
      <c r="AF103" s="159"/>
      <c r="AG103" s="160"/>
      <c r="AH103" s="159"/>
      <c r="AI103" s="160"/>
      <c r="AJ103" s="159"/>
      <c r="AK103" s="160"/>
      <c r="AL103" s="159"/>
      <c r="AM103" s="160"/>
      <c r="AN103" s="159"/>
      <c r="AO103" s="160"/>
      <c r="AP103" s="159"/>
      <c r="AQ103" s="160"/>
      <c r="AR103" s="159"/>
      <c r="AS103" s="160"/>
      <c r="AT103" s="159"/>
      <c r="AU103" s="160"/>
      <c r="AV103" s="159"/>
      <c r="AW103" s="160"/>
      <c r="AX103" s="159"/>
      <c r="AY103" s="160"/>
      <c r="AZ103" s="159"/>
      <c r="BA103" s="160"/>
      <c r="BB103" s="159"/>
      <c r="BC103" s="160"/>
      <c r="BD103" s="159"/>
      <c r="BE103" s="160"/>
      <c r="BF103" s="159"/>
      <c r="BG103" s="160"/>
      <c r="BH103" s="159"/>
      <c r="BI103" s="160"/>
      <c r="BJ103" s="159"/>
      <c r="BK103" s="160"/>
      <c r="BL103" s="159"/>
      <c r="BM103" s="160"/>
      <c r="BN103" s="159"/>
      <c r="BO103" s="160"/>
      <c r="BP103" s="159"/>
      <c r="BQ103" s="160"/>
      <c r="BR103" s="159"/>
      <c r="BS103" s="160"/>
      <c r="BT103" s="163"/>
      <c r="BU103" s="122"/>
      <c r="BV103" s="123"/>
      <c r="BW103" s="292"/>
      <c r="BX103" s="292"/>
      <c r="BY103" s="128"/>
      <c r="BZ103" s="128"/>
      <c r="CA103" s="128"/>
      <c r="CB103" s="128"/>
      <c r="CC103" s="128"/>
      <c r="CD103" s="128"/>
      <c r="CE103" s="311"/>
      <c r="CF103" s="312"/>
      <c r="CG103" s="312"/>
      <c r="CH103" s="45"/>
      <c r="CI103" s="137"/>
      <c r="CJ103" s="138"/>
      <c r="CK103" s="138"/>
      <c r="CL103" s="139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</row>
    <row r="104" spans="1:114" ht="6" customHeight="1" x14ac:dyDescent="0.25">
      <c r="A104" s="114" t="s">
        <v>20</v>
      </c>
      <c r="B104" s="115"/>
      <c r="C104" s="118"/>
      <c r="D104" s="119"/>
      <c r="E104" s="277"/>
      <c r="F104" s="161"/>
      <c r="G104" s="162"/>
      <c r="H104" s="161"/>
      <c r="I104" s="162"/>
      <c r="J104" s="161"/>
      <c r="K104" s="162"/>
      <c r="L104" s="161"/>
      <c r="M104" s="162"/>
      <c r="N104" s="161"/>
      <c r="O104" s="162"/>
      <c r="P104" s="161"/>
      <c r="Q104" s="162"/>
      <c r="R104" s="161"/>
      <c r="S104" s="162"/>
      <c r="T104" s="161"/>
      <c r="U104" s="162"/>
      <c r="V104" s="161"/>
      <c r="W104" s="162"/>
      <c r="X104" s="161"/>
      <c r="Y104" s="162"/>
      <c r="Z104" s="161"/>
      <c r="AA104" s="162"/>
      <c r="AB104" s="161"/>
      <c r="AC104" s="162"/>
      <c r="AD104" s="161"/>
      <c r="AE104" s="162"/>
      <c r="AF104" s="161"/>
      <c r="AG104" s="162"/>
      <c r="AH104" s="161"/>
      <c r="AI104" s="162"/>
      <c r="AJ104" s="161"/>
      <c r="AK104" s="162"/>
      <c r="AL104" s="161"/>
      <c r="AM104" s="162"/>
      <c r="AN104" s="161"/>
      <c r="AO104" s="162"/>
      <c r="AP104" s="161"/>
      <c r="AQ104" s="162"/>
      <c r="AR104" s="161"/>
      <c r="AS104" s="162"/>
      <c r="AT104" s="161"/>
      <c r="AU104" s="162"/>
      <c r="AV104" s="161"/>
      <c r="AW104" s="162"/>
      <c r="AX104" s="161"/>
      <c r="AY104" s="162"/>
      <c r="AZ104" s="161"/>
      <c r="BA104" s="162"/>
      <c r="BB104" s="161"/>
      <c r="BC104" s="162"/>
      <c r="BD104" s="161"/>
      <c r="BE104" s="162"/>
      <c r="BF104" s="161"/>
      <c r="BG104" s="162"/>
      <c r="BH104" s="161"/>
      <c r="BI104" s="162"/>
      <c r="BJ104" s="161"/>
      <c r="BK104" s="162"/>
      <c r="BL104" s="161"/>
      <c r="BM104" s="162"/>
      <c r="BN104" s="161"/>
      <c r="BO104" s="162"/>
      <c r="BP104" s="161"/>
      <c r="BQ104" s="162"/>
      <c r="BR104" s="161"/>
      <c r="BS104" s="162"/>
      <c r="BT104" s="163"/>
      <c r="BU104" s="122"/>
      <c r="BV104" s="123"/>
      <c r="BW104" s="126"/>
      <c r="BX104" s="126"/>
      <c r="BY104" s="128" t="str">
        <f>IF(AND(CN104&gt;0,CN104&lt;30),INDEX($BY$7:$CG$32,CN104,1),IF(AND(CN104&gt;100,CN104&lt;130),INDEX($BY$54:$CD$63,CN104-100,1),""))</f>
        <v/>
      </c>
      <c r="BZ104" s="128"/>
      <c r="CA104" s="128"/>
      <c r="CB104" s="128"/>
      <c r="CC104" s="128"/>
      <c r="CD104" s="128"/>
      <c r="CE104" s="130" t="str">
        <f>IF(AND(CN104&gt;0,CN104&lt;30),INDEX($BY$7:$CG$32,CN104,7),IF(AND(CN104&gt;100,CN104&lt;130),INDEX($BY$54:$CE$63,CN104-100,7),""))</f>
        <v/>
      </c>
      <c r="CF104" s="131"/>
      <c r="CG104" s="131"/>
      <c r="CH104" s="46"/>
      <c r="CI104" s="137"/>
      <c r="CJ104" s="138"/>
      <c r="CK104" s="138"/>
      <c r="CL104" s="139"/>
      <c r="CN104" s="53" t="str">
        <f>IF(SUM(BW104:BX104)=0,"",IF(CO104&gt;1,"Erreur",IF(CO104=0,"",SUM(CP104:DG105))))</f>
        <v/>
      </c>
      <c r="CO104" s="53">
        <f>COUNTA(CP104:DG104)-COUNTIF(CP104:DG104,"")</f>
        <v>10</v>
      </c>
      <c r="CP104" s="53" t="str">
        <f>IF(AND(INDEX($BW$7:$BX$32,$CP$66,1)=$BW104,INDEX($BW$7:$BX$32,$CP$66,2)=$BX104),$CP$66,"")</f>
        <v/>
      </c>
      <c r="CQ104" s="53" t="str">
        <f>IF(AND(INDEX($BW$7:$BX$32,$CQ$66,1)=$BW104,INDEX($BW$7:$BX$32,$CQ$66,2)=$BX104),$CQ$66,"")</f>
        <v/>
      </c>
      <c r="CR104" s="53" t="str">
        <f>IF(AND(INDEX($BW$7:$BX$32,$CR$66,1)=$BW104,INDEX($BW$7:$BX$32,$CR$66,2)=$BX104),$CR$66,"")</f>
        <v/>
      </c>
      <c r="CS104" s="53" t="str">
        <f>IF(AND(INDEX($BW$7:$BX$32,$CS$66,1)=$BW104,INDEX($BW$7:$BX$32,$CS$66,2)=$BX104),$CS$66,"")</f>
        <v/>
      </c>
      <c r="CT104" s="53" t="str">
        <f>IF(AND(INDEX($BW$7:$BX$32,$CT$66,1)=$BW104,INDEX($BW$7:$BX$32,$CT$66,2)=$BX104),$CT$66,"")</f>
        <v/>
      </c>
      <c r="CU104" s="53">
        <f>IF(AND(INDEX($BW$7:$BX$32,$CU$66,1)=$BW104,INDEX($BW$7:$BX$32,$CU$66,2)=$BX104),$CU$66,"")</f>
        <v>11</v>
      </c>
      <c r="CV104" s="53">
        <f>IF(AND(INDEX($BW$7:$BX$32,$CV$66,1)=$BW104,INDEX($BW$7:$BX$32,$CV$66,2)=$BX104),$CV$66,"")</f>
        <v>13</v>
      </c>
      <c r="CW104" s="53">
        <f>IF(AND(INDEX($BW$7:$BX$32,$CW$66,1)=$BW104,INDEX($BW$7:$BX$32,$CW$66,2)=$BX104),$CW$66,"")</f>
        <v>15</v>
      </c>
      <c r="CX104" s="53">
        <f>IF(AND(INDEX($BW$7:$BX$32,$CX$66,1)=$BW104,INDEX($BW$7:$BX$32,$CX$66,2)=$BX104),$CX$66,"")</f>
        <v>17</v>
      </c>
      <c r="CY104" s="53">
        <f>IF(AND(INDEX($BW$7:$BX$32,$CY$66,1)=$BW104,INDEX($BW$7:$BX$32,$CY$66,2)=$BX104),$CY$66,"")</f>
        <v>19</v>
      </c>
      <c r="CZ104" s="53">
        <f>IF(AND(INDEX($BW$7:$BX$32,$CZ$66,1)=$BW104,INDEX($BW$7:$BX$32,$CZ$66,2)=$BX104),$CZ$66,"")</f>
        <v>21</v>
      </c>
      <c r="DA104" s="53">
        <f>IF(AND(INDEX($BW$7:$BX$32,$DA$66,1)=$BW104,INDEX($BW$7:$BX$32,$DA$66,2)=$BX104),$DA$66,"")</f>
        <v>23</v>
      </c>
      <c r="DB104" s="53">
        <f>IF(AND(INDEX($BW$7:$BX$32,$DB$66,1)=$BW104,INDEX($BW$7:$BX$32,$DB$66,2)=$BX104),$DB$66,"")</f>
        <v>25</v>
      </c>
      <c r="DC104" s="53" t="str">
        <f>IF(AND(INDEX($BW$54:$BX$63,$DC$66,1)=$BW104,INDEX($BW$54:$BX$63,$DC$66,2)=$BX104),$DC$66+100,"")</f>
        <v/>
      </c>
      <c r="DD104" s="53" t="str">
        <f>IF(AND(INDEX($BW$54:$BX$63,$DD$66,1)=$BW104,INDEX($BW$54:$BX$63,$DD$66,2)=$BX104),$DD$66+100,"")</f>
        <v/>
      </c>
      <c r="DE104" s="53" t="str">
        <f>IF(AND(INDEX($BW$54:$BX$63,$DE$66,1)=$BW104,INDEX($BW$54:$BX$63,$DE$66,2)=$BX104),$DE$66+100,"")</f>
        <v/>
      </c>
      <c r="DF104" s="53">
        <f>IF(AND(INDEX($BW$54:$BX$63,$DF$66,1)=$BW104,INDEX($BW$54:$BX$63,$DF$66,2)=$BX104),$DF$66+100,"")</f>
        <v>107</v>
      </c>
      <c r="DG104" s="53">
        <f>IF(AND(INDEX($BW$54:$BX$63,$DG$66,1)=$BW104,INDEX($BW$54:$BX$63,$DG$66,2)=$BX104),$DG$66+100,"")</f>
        <v>109</v>
      </c>
    </row>
    <row r="105" spans="1:114" ht="6" customHeight="1" x14ac:dyDescent="0.25">
      <c r="A105" s="114"/>
      <c r="B105" s="115"/>
      <c r="C105" s="118"/>
      <c r="D105" s="119"/>
      <c r="E105" s="277"/>
      <c r="F105" s="159"/>
      <c r="G105" s="160"/>
      <c r="H105" s="159"/>
      <c r="I105" s="160"/>
      <c r="J105" s="159"/>
      <c r="K105" s="160"/>
      <c r="L105" s="159"/>
      <c r="M105" s="160"/>
      <c r="N105" s="159"/>
      <c r="O105" s="160"/>
      <c r="P105" s="159"/>
      <c r="Q105" s="160"/>
      <c r="R105" s="159"/>
      <c r="S105" s="160"/>
      <c r="T105" s="159"/>
      <c r="U105" s="160"/>
      <c r="V105" s="159"/>
      <c r="W105" s="160"/>
      <c r="X105" s="159"/>
      <c r="Y105" s="160"/>
      <c r="Z105" s="159"/>
      <c r="AA105" s="160"/>
      <c r="AB105" s="159"/>
      <c r="AC105" s="160"/>
      <c r="AD105" s="159"/>
      <c r="AE105" s="160"/>
      <c r="AF105" s="159"/>
      <c r="AG105" s="160"/>
      <c r="AH105" s="159"/>
      <c r="AI105" s="160"/>
      <c r="AJ105" s="159"/>
      <c r="AK105" s="160"/>
      <c r="AL105" s="159"/>
      <c r="AM105" s="160"/>
      <c r="AN105" s="159"/>
      <c r="AO105" s="160"/>
      <c r="AP105" s="159"/>
      <c r="AQ105" s="160"/>
      <c r="AR105" s="159"/>
      <c r="AS105" s="160"/>
      <c r="AT105" s="159"/>
      <c r="AU105" s="160"/>
      <c r="AV105" s="159"/>
      <c r="AW105" s="160"/>
      <c r="AX105" s="159"/>
      <c r="AY105" s="160"/>
      <c r="AZ105" s="159"/>
      <c r="BA105" s="160"/>
      <c r="BB105" s="159"/>
      <c r="BC105" s="160"/>
      <c r="BD105" s="159"/>
      <c r="BE105" s="160"/>
      <c r="BF105" s="159"/>
      <c r="BG105" s="160"/>
      <c r="BH105" s="159"/>
      <c r="BI105" s="160"/>
      <c r="BJ105" s="159"/>
      <c r="BK105" s="160"/>
      <c r="BL105" s="159"/>
      <c r="BM105" s="160"/>
      <c r="BN105" s="159"/>
      <c r="BO105" s="160"/>
      <c r="BP105" s="159"/>
      <c r="BQ105" s="160"/>
      <c r="BR105" s="159"/>
      <c r="BS105" s="160"/>
      <c r="BT105" s="163"/>
      <c r="BU105" s="122"/>
      <c r="BV105" s="123"/>
      <c r="BW105" s="292"/>
      <c r="BX105" s="292"/>
      <c r="BY105" s="128"/>
      <c r="BZ105" s="128"/>
      <c r="CA105" s="128"/>
      <c r="CB105" s="128"/>
      <c r="CC105" s="128"/>
      <c r="CD105" s="128"/>
      <c r="CE105" s="311"/>
      <c r="CF105" s="312"/>
      <c r="CG105" s="312"/>
      <c r="CH105" s="45"/>
      <c r="CI105" s="137"/>
      <c r="CJ105" s="138"/>
      <c r="CK105" s="138"/>
      <c r="CL105" s="139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</row>
    <row r="106" spans="1:114" ht="6" customHeight="1" x14ac:dyDescent="0.25">
      <c r="A106" s="114" t="s">
        <v>20</v>
      </c>
      <c r="B106" s="115"/>
      <c r="C106" s="118"/>
      <c r="D106" s="119"/>
      <c r="E106" s="277"/>
      <c r="F106" s="161"/>
      <c r="G106" s="162"/>
      <c r="H106" s="161"/>
      <c r="I106" s="162"/>
      <c r="J106" s="161"/>
      <c r="K106" s="162"/>
      <c r="L106" s="161"/>
      <c r="M106" s="162"/>
      <c r="N106" s="161"/>
      <c r="O106" s="162"/>
      <c r="P106" s="161"/>
      <c r="Q106" s="162"/>
      <c r="R106" s="161"/>
      <c r="S106" s="162"/>
      <c r="T106" s="161"/>
      <c r="U106" s="162"/>
      <c r="V106" s="161"/>
      <c r="W106" s="162"/>
      <c r="X106" s="161"/>
      <c r="Y106" s="162"/>
      <c r="Z106" s="161"/>
      <c r="AA106" s="162"/>
      <c r="AB106" s="161"/>
      <c r="AC106" s="162"/>
      <c r="AD106" s="161"/>
      <c r="AE106" s="162"/>
      <c r="AF106" s="161"/>
      <c r="AG106" s="162"/>
      <c r="AH106" s="161"/>
      <c r="AI106" s="162"/>
      <c r="AJ106" s="161"/>
      <c r="AK106" s="162"/>
      <c r="AL106" s="161"/>
      <c r="AM106" s="162"/>
      <c r="AN106" s="161"/>
      <c r="AO106" s="162"/>
      <c r="AP106" s="161"/>
      <c r="AQ106" s="162"/>
      <c r="AR106" s="161"/>
      <c r="AS106" s="162"/>
      <c r="AT106" s="161"/>
      <c r="AU106" s="162"/>
      <c r="AV106" s="161"/>
      <c r="AW106" s="162"/>
      <c r="AX106" s="161"/>
      <c r="AY106" s="162"/>
      <c r="AZ106" s="161"/>
      <c r="BA106" s="162"/>
      <c r="BB106" s="161"/>
      <c r="BC106" s="162"/>
      <c r="BD106" s="161"/>
      <c r="BE106" s="162"/>
      <c r="BF106" s="161"/>
      <c r="BG106" s="162"/>
      <c r="BH106" s="161"/>
      <c r="BI106" s="162"/>
      <c r="BJ106" s="161"/>
      <c r="BK106" s="162"/>
      <c r="BL106" s="161"/>
      <c r="BM106" s="162"/>
      <c r="BN106" s="161"/>
      <c r="BO106" s="162"/>
      <c r="BP106" s="161"/>
      <c r="BQ106" s="162"/>
      <c r="BR106" s="161"/>
      <c r="BS106" s="162"/>
      <c r="BT106" s="163"/>
      <c r="BU106" s="122"/>
      <c r="BV106" s="123"/>
      <c r="BW106" s="126"/>
      <c r="BX106" s="126"/>
      <c r="BY106" s="128" t="str">
        <f>IF(AND(CN106&gt;0,CN106&lt;30),INDEX($BY$7:$CG$32,CN106,1),IF(AND(CN106&gt;100,CN106&lt;130),INDEX($BY$54:$CD$63,CN106-100,1),""))</f>
        <v/>
      </c>
      <c r="BZ106" s="128"/>
      <c r="CA106" s="128"/>
      <c r="CB106" s="128"/>
      <c r="CC106" s="128"/>
      <c r="CD106" s="128"/>
      <c r="CE106" s="130" t="str">
        <f>IF(AND(CN106&gt;0,CN106&lt;30),INDEX($BY$7:$CG$32,CN106,7),IF(AND(CN106&gt;100,CN106&lt;130),INDEX($BY$54:$CE$63,CN106-100,7),""))</f>
        <v/>
      </c>
      <c r="CF106" s="131"/>
      <c r="CG106" s="131"/>
      <c r="CH106" s="46"/>
      <c r="CI106" s="137"/>
      <c r="CJ106" s="138"/>
      <c r="CK106" s="138"/>
      <c r="CL106" s="139"/>
      <c r="CN106" s="53" t="str">
        <f>IF(SUM(BW106:BX106)=0,"",IF(CO106&gt;1,"Erreur",IF(CO106=0,"",SUM(CP106:DG107))))</f>
        <v/>
      </c>
      <c r="CO106" s="53">
        <f>COUNTA(CP106:DG106)-COUNTIF(CP106:DG106,"")</f>
        <v>10</v>
      </c>
      <c r="CP106" s="53" t="str">
        <f>IF(AND(INDEX($BW$7:$BX$32,$CP$66,1)=$BW106,INDEX($BW$7:$BX$32,$CP$66,2)=$BX106),$CP$66,"")</f>
        <v/>
      </c>
      <c r="CQ106" s="53" t="str">
        <f>IF(AND(INDEX($BW$7:$BX$32,$CQ$66,1)=$BW106,INDEX($BW$7:$BX$32,$CQ$66,2)=$BX106),$CQ$66,"")</f>
        <v/>
      </c>
      <c r="CR106" s="53" t="str">
        <f>IF(AND(INDEX($BW$7:$BX$32,$CR$66,1)=$BW106,INDEX($BW$7:$BX$32,$CR$66,2)=$BX106),$CR$66,"")</f>
        <v/>
      </c>
      <c r="CS106" s="53" t="str">
        <f>IF(AND(INDEX($BW$7:$BX$32,$CS$66,1)=$BW106,INDEX($BW$7:$BX$32,$CS$66,2)=$BX106),$CS$66,"")</f>
        <v/>
      </c>
      <c r="CT106" s="53" t="str">
        <f>IF(AND(INDEX($BW$7:$BX$32,$CT$66,1)=$BW106,INDEX($BW$7:$BX$32,$CT$66,2)=$BX106),$CT$66,"")</f>
        <v/>
      </c>
      <c r="CU106" s="53">
        <f>IF(AND(INDEX($BW$7:$BX$32,$CU$66,1)=$BW106,INDEX($BW$7:$BX$32,$CU$66,2)=$BX106),$CU$66,"")</f>
        <v>11</v>
      </c>
      <c r="CV106" s="53">
        <f>IF(AND(INDEX($BW$7:$BX$32,$CV$66,1)=$BW106,INDEX($BW$7:$BX$32,$CV$66,2)=$BX106),$CV$66,"")</f>
        <v>13</v>
      </c>
      <c r="CW106" s="53">
        <f>IF(AND(INDEX($BW$7:$BX$32,$CW$66,1)=$BW106,INDEX($BW$7:$BX$32,$CW$66,2)=$BX106),$CW$66,"")</f>
        <v>15</v>
      </c>
      <c r="CX106" s="53">
        <f>IF(AND(INDEX($BW$7:$BX$32,$CX$66,1)=$BW106,INDEX($BW$7:$BX$32,$CX$66,2)=$BX106),$CX$66,"")</f>
        <v>17</v>
      </c>
      <c r="CY106" s="53">
        <f>IF(AND(INDEX($BW$7:$BX$32,$CY$66,1)=$BW106,INDEX($BW$7:$BX$32,$CY$66,2)=$BX106),$CY$66,"")</f>
        <v>19</v>
      </c>
      <c r="CZ106" s="53">
        <f>IF(AND(INDEX($BW$7:$BX$32,$CZ$66,1)=$BW106,INDEX($BW$7:$BX$32,$CZ$66,2)=$BX106),$CZ$66,"")</f>
        <v>21</v>
      </c>
      <c r="DA106" s="53">
        <f>IF(AND(INDEX($BW$7:$BX$32,$DA$66,1)=$BW106,INDEX($BW$7:$BX$32,$DA$66,2)=$BX106),$DA$66,"")</f>
        <v>23</v>
      </c>
      <c r="DB106" s="53">
        <f>IF(AND(INDEX($BW$7:$BX$32,$DB$66,1)=$BW106,INDEX($BW$7:$BX$32,$DB$66,2)=$BX106),$DB$66,"")</f>
        <v>25</v>
      </c>
      <c r="DC106" s="53" t="str">
        <f>IF(AND(INDEX($BW$54:$BX$63,$DC$66,1)=$BW106,INDEX($BW$54:$BX$63,$DC$66,2)=$BX106),$DC$66+100,"")</f>
        <v/>
      </c>
      <c r="DD106" s="53" t="str">
        <f>IF(AND(INDEX($BW$54:$BX$63,$DD$66,1)=$BW106,INDEX($BW$54:$BX$63,$DD$66,2)=$BX106),$DD$66+100,"")</f>
        <v/>
      </c>
      <c r="DE106" s="53" t="str">
        <f>IF(AND(INDEX($BW$54:$BX$63,$DE$66,1)=$BW106,INDEX($BW$54:$BX$63,$DE$66,2)=$BX106),$DE$66+100,"")</f>
        <v/>
      </c>
      <c r="DF106" s="53">
        <f>IF(AND(INDEX($BW$54:$BX$63,$DF$66,1)=$BW106,INDEX($BW$54:$BX$63,$DF$66,2)=$BX106),$DF$66+100,"")</f>
        <v>107</v>
      </c>
      <c r="DG106" s="53">
        <f>IF(AND(INDEX($BW$54:$BX$63,$DG$66,1)=$BW106,INDEX($BW$54:$BX$63,$DG$66,2)=$BX106),$DG$66+100,"")</f>
        <v>109</v>
      </c>
    </row>
    <row r="107" spans="1:114" ht="6" customHeight="1" x14ac:dyDescent="0.25">
      <c r="A107" s="114"/>
      <c r="B107" s="115"/>
      <c r="C107" s="118"/>
      <c r="D107" s="119"/>
      <c r="E107" s="277"/>
      <c r="F107" s="159"/>
      <c r="G107" s="160"/>
      <c r="H107" s="159"/>
      <c r="I107" s="160"/>
      <c r="J107" s="159"/>
      <c r="K107" s="160"/>
      <c r="L107" s="159"/>
      <c r="M107" s="160"/>
      <c r="N107" s="159"/>
      <c r="O107" s="160"/>
      <c r="P107" s="159"/>
      <c r="Q107" s="160"/>
      <c r="R107" s="159"/>
      <c r="S107" s="160"/>
      <c r="T107" s="159"/>
      <c r="U107" s="160"/>
      <c r="V107" s="159"/>
      <c r="W107" s="160"/>
      <c r="X107" s="159"/>
      <c r="Y107" s="160"/>
      <c r="Z107" s="159"/>
      <c r="AA107" s="160"/>
      <c r="AB107" s="159"/>
      <c r="AC107" s="160"/>
      <c r="AD107" s="159"/>
      <c r="AE107" s="160"/>
      <c r="AF107" s="159"/>
      <c r="AG107" s="160"/>
      <c r="AH107" s="159"/>
      <c r="AI107" s="160"/>
      <c r="AJ107" s="159"/>
      <c r="AK107" s="160"/>
      <c r="AL107" s="159"/>
      <c r="AM107" s="160"/>
      <c r="AN107" s="159"/>
      <c r="AO107" s="160"/>
      <c r="AP107" s="159"/>
      <c r="AQ107" s="160"/>
      <c r="AR107" s="159"/>
      <c r="AS107" s="160"/>
      <c r="AT107" s="159"/>
      <c r="AU107" s="160"/>
      <c r="AV107" s="159"/>
      <c r="AW107" s="160"/>
      <c r="AX107" s="159"/>
      <c r="AY107" s="160"/>
      <c r="AZ107" s="159"/>
      <c r="BA107" s="160"/>
      <c r="BB107" s="159"/>
      <c r="BC107" s="160"/>
      <c r="BD107" s="159"/>
      <c r="BE107" s="160"/>
      <c r="BF107" s="159"/>
      <c r="BG107" s="160"/>
      <c r="BH107" s="159"/>
      <c r="BI107" s="160"/>
      <c r="BJ107" s="159"/>
      <c r="BK107" s="160"/>
      <c r="BL107" s="159"/>
      <c r="BM107" s="160"/>
      <c r="BN107" s="159"/>
      <c r="BO107" s="160"/>
      <c r="BP107" s="159"/>
      <c r="BQ107" s="160"/>
      <c r="BR107" s="159"/>
      <c r="BS107" s="160"/>
      <c r="BT107" s="163"/>
      <c r="BU107" s="122"/>
      <c r="BV107" s="123"/>
      <c r="BW107" s="292"/>
      <c r="BX107" s="292"/>
      <c r="BY107" s="128"/>
      <c r="BZ107" s="128"/>
      <c r="CA107" s="128"/>
      <c r="CB107" s="128"/>
      <c r="CC107" s="128"/>
      <c r="CD107" s="128"/>
      <c r="CE107" s="311"/>
      <c r="CF107" s="312"/>
      <c r="CG107" s="312"/>
      <c r="CH107" s="45"/>
      <c r="CI107" s="137"/>
      <c r="CJ107" s="138"/>
      <c r="CK107" s="138"/>
      <c r="CL107" s="139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</row>
    <row r="108" spans="1:114" ht="6" customHeight="1" x14ac:dyDescent="0.25">
      <c r="A108" s="114" t="s">
        <v>20</v>
      </c>
      <c r="B108" s="115"/>
      <c r="C108" s="118"/>
      <c r="D108" s="119"/>
      <c r="E108" s="277"/>
      <c r="F108" s="161"/>
      <c r="G108" s="162"/>
      <c r="H108" s="161"/>
      <c r="I108" s="162"/>
      <c r="J108" s="161"/>
      <c r="K108" s="162"/>
      <c r="L108" s="161"/>
      <c r="M108" s="162"/>
      <c r="N108" s="161"/>
      <c r="O108" s="162"/>
      <c r="P108" s="161"/>
      <c r="Q108" s="162"/>
      <c r="R108" s="161"/>
      <c r="S108" s="162"/>
      <c r="T108" s="161"/>
      <c r="U108" s="162"/>
      <c r="V108" s="161"/>
      <c r="W108" s="162"/>
      <c r="X108" s="161"/>
      <c r="Y108" s="162"/>
      <c r="Z108" s="161"/>
      <c r="AA108" s="162"/>
      <c r="AB108" s="161"/>
      <c r="AC108" s="162"/>
      <c r="AD108" s="161"/>
      <c r="AE108" s="162"/>
      <c r="AF108" s="161"/>
      <c r="AG108" s="162"/>
      <c r="AH108" s="161"/>
      <c r="AI108" s="162"/>
      <c r="AJ108" s="161"/>
      <c r="AK108" s="162"/>
      <c r="AL108" s="161"/>
      <c r="AM108" s="162"/>
      <c r="AN108" s="161"/>
      <c r="AO108" s="162"/>
      <c r="AP108" s="161"/>
      <c r="AQ108" s="162"/>
      <c r="AR108" s="161"/>
      <c r="AS108" s="162"/>
      <c r="AT108" s="161"/>
      <c r="AU108" s="162"/>
      <c r="AV108" s="161"/>
      <c r="AW108" s="162"/>
      <c r="AX108" s="161"/>
      <c r="AY108" s="162"/>
      <c r="AZ108" s="161"/>
      <c r="BA108" s="162"/>
      <c r="BB108" s="161"/>
      <c r="BC108" s="162"/>
      <c r="BD108" s="161"/>
      <c r="BE108" s="162"/>
      <c r="BF108" s="161"/>
      <c r="BG108" s="162"/>
      <c r="BH108" s="161"/>
      <c r="BI108" s="162"/>
      <c r="BJ108" s="161"/>
      <c r="BK108" s="162"/>
      <c r="BL108" s="161"/>
      <c r="BM108" s="162"/>
      <c r="BN108" s="161"/>
      <c r="BO108" s="162"/>
      <c r="BP108" s="161"/>
      <c r="BQ108" s="162"/>
      <c r="BR108" s="161"/>
      <c r="BS108" s="162"/>
      <c r="BT108" s="163"/>
      <c r="BU108" s="122"/>
      <c r="BV108" s="123"/>
      <c r="BW108" s="126"/>
      <c r="BX108" s="126"/>
      <c r="BY108" s="128" t="str">
        <f>IF(AND(CN108&gt;0,CN108&lt;30),INDEX($BY$7:$CG$32,CN108,1),IF(AND(CN108&gt;100,CN108&lt;130),INDEX($BY$54:$CD$63,CN108-100,1),""))</f>
        <v/>
      </c>
      <c r="BZ108" s="128"/>
      <c r="CA108" s="128"/>
      <c r="CB108" s="128"/>
      <c r="CC108" s="128"/>
      <c r="CD108" s="128"/>
      <c r="CE108" s="130" t="str">
        <f>IF(AND(CN108&gt;0,CN108&lt;30),INDEX($BY$7:$CG$32,CN108,7),IF(AND(CN108&gt;100,CN108&lt;130),INDEX($BY$54:$CE$63,CN108-100,7),""))</f>
        <v/>
      </c>
      <c r="CF108" s="131"/>
      <c r="CG108" s="131"/>
      <c r="CH108" s="46"/>
      <c r="CI108" s="137"/>
      <c r="CJ108" s="138"/>
      <c r="CK108" s="138"/>
      <c r="CL108" s="139"/>
      <c r="CN108" s="53" t="str">
        <f>IF(SUM(BW108:BX108)=0,"",IF(CO108&gt;1,"Erreur",IF(CO108=0,"",SUM(CP108:DG109))))</f>
        <v/>
      </c>
      <c r="CO108" s="53">
        <f>COUNTA(CP108:DG108)-COUNTIF(CP108:DG108,"")</f>
        <v>10</v>
      </c>
      <c r="CP108" s="53" t="str">
        <f>IF(AND(INDEX($BW$7:$BX$32,$CP$66,1)=$BW108,INDEX($BW$7:$BX$32,$CP$66,2)=$BX108),$CP$66,"")</f>
        <v/>
      </c>
      <c r="CQ108" s="53" t="str">
        <f>IF(AND(INDEX($BW$7:$BX$32,$CQ$66,1)=$BW108,INDEX($BW$7:$BX$32,$CQ$66,2)=$BX108),$CQ$66,"")</f>
        <v/>
      </c>
      <c r="CR108" s="53" t="str">
        <f>IF(AND(INDEX($BW$7:$BX$32,$CR$66,1)=$BW108,INDEX($BW$7:$BX$32,$CR$66,2)=$BX108),$CR$66,"")</f>
        <v/>
      </c>
      <c r="CS108" s="53" t="str">
        <f>IF(AND(INDEX($BW$7:$BX$32,$CS$66,1)=$BW108,INDEX($BW$7:$BX$32,$CS$66,2)=$BX108),$CS$66,"")</f>
        <v/>
      </c>
      <c r="CT108" s="53" t="str">
        <f>IF(AND(INDEX($BW$7:$BX$32,$CT$66,1)=$BW108,INDEX($BW$7:$BX$32,$CT$66,2)=$BX108),$CT$66,"")</f>
        <v/>
      </c>
      <c r="CU108" s="53">
        <f>IF(AND(INDEX($BW$7:$BX$32,$CU$66,1)=$BW108,INDEX($BW$7:$BX$32,$CU$66,2)=$BX108),$CU$66,"")</f>
        <v>11</v>
      </c>
      <c r="CV108" s="53">
        <f>IF(AND(INDEX($BW$7:$BX$32,$CV$66,1)=$BW108,INDEX($BW$7:$BX$32,$CV$66,2)=$BX108),$CV$66,"")</f>
        <v>13</v>
      </c>
      <c r="CW108" s="53">
        <f>IF(AND(INDEX($BW$7:$BX$32,$CW$66,1)=$BW108,INDEX($BW$7:$BX$32,$CW$66,2)=$BX108),$CW$66,"")</f>
        <v>15</v>
      </c>
      <c r="CX108" s="53">
        <f>IF(AND(INDEX($BW$7:$BX$32,$CX$66,1)=$BW108,INDEX($BW$7:$BX$32,$CX$66,2)=$BX108),$CX$66,"")</f>
        <v>17</v>
      </c>
      <c r="CY108" s="53">
        <f>IF(AND(INDEX($BW$7:$BX$32,$CY$66,1)=$BW108,INDEX($BW$7:$BX$32,$CY$66,2)=$BX108),$CY$66,"")</f>
        <v>19</v>
      </c>
      <c r="CZ108" s="53">
        <f>IF(AND(INDEX($BW$7:$BX$32,$CZ$66,1)=$BW108,INDEX($BW$7:$BX$32,$CZ$66,2)=$BX108),$CZ$66,"")</f>
        <v>21</v>
      </c>
      <c r="DA108" s="53">
        <f>IF(AND(INDEX($BW$7:$BX$32,$DA$66,1)=$BW108,INDEX($BW$7:$BX$32,$DA$66,2)=$BX108),$DA$66,"")</f>
        <v>23</v>
      </c>
      <c r="DB108" s="53">
        <f>IF(AND(INDEX($BW$7:$BX$32,$DB$66,1)=$BW108,INDEX($BW$7:$BX$32,$DB$66,2)=$BX108),$DB$66,"")</f>
        <v>25</v>
      </c>
      <c r="DC108" s="53" t="str">
        <f>IF(AND(INDEX($BW$54:$BX$63,$DC$66,1)=$BW108,INDEX($BW$54:$BX$63,$DC$66,2)=$BX108),$DC$66+100,"")</f>
        <v/>
      </c>
      <c r="DD108" s="53" t="str">
        <f>IF(AND(INDEX($BW$54:$BX$63,$DD$66,1)=$BW108,INDEX($BW$54:$BX$63,$DD$66,2)=$BX108),$DD$66+100,"")</f>
        <v/>
      </c>
      <c r="DE108" s="53" t="str">
        <f>IF(AND(INDEX($BW$54:$BX$63,$DE$66,1)=$BW108,INDEX($BW$54:$BX$63,$DE$66,2)=$BX108),$DE$66+100,"")</f>
        <v/>
      </c>
      <c r="DF108" s="53">
        <f>IF(AND(INDEX($BW$54:$BX$63,$DF$66,1)=$BW108,INDEX($BW$54:$BX$63,$DF$66,2)=$BX108),$DF$66+100,"")</f>
        <v>107</v>
      </c>
      <c r="DG108" s="53">
        <f>IF(AND(INDEX($BW$54:$BX$63,$DG$66,1)=$BW108,INDEX($BW$54:$BX$63,$DG$66,2)=$BX108),$DG$66+100,"")</f>
        <v>109</v>
      </c>
    </row>
    <row r="109" spans="1:114" ht="6" customHeight="1" thickBot="1" x14ac:dyDescent="0.3">
      <c r="A109" s="116"/>
      <c r="B109" s="117"/>
      <c r="C109" s="120"/>
      <c r="D109" s="121"/>
      <c r="E109" s="38"/>
      <c r="F109" s="8"/>
      <c r="G109" s="24"/>
      <c r="H109" s="8"/>
      <c r="I109" s="24"/>
      <c r="J109" s="32"/>
      <c r="K109" s="8"/>
      <c r="L109" s="24"/>
      <c r="M109" s="8"/>
      <c r="N109" s="24"/>
      <c r="O109" s="32"/>
      <c r="P109" s="8"/>
      <c r="Q109" s="24"/>
      <c r="R109" s="8"/>
      <c r="S109" s="24"/>
      <c r="T109" s="32"/>
      <c r="U109" s="8"/>
      <c r="V109" s="24"/>
      <c r="W109" s="8"/>
      <c r="X109" s="24"/>
      <c r="Y109" s="32"/>
      <c r="Z109" s="32"/>
      <c r="AA109" s="8"/>
      <c r="AB109" s="24"/>
      <c r="AC109" s="8"/>
      <c r="AD109" s="24"/>
      <c r="AE109" s="32"/>
      <c r="AF109" s="8"/>
      <c r="AG109" s="24"/>
      <c r="AH109" s="8"/>
      <c r="AI109" s="24"/>
      <c r="AJ109" s="32"/>
      <c r="AK109" s="8"/>
      <c r="AL109" s="24"/>
      <c r="AM109" s="8"/>
      <c r="AN109" s="24"/>
      <c r="AO109" s="32"/>
      <c r="AP109" s="8"/>
      <c r="AQ109" s="24"/>
      <c r="AR109" s="8"/>
      <c r="AS109" s="24"/>
      <c r="AT109" s="32"/>
      <c r="AU109" s="32"/>
      <c r="AV109" s="8"/>
      <c r="AW109" s="24"/>
      <c r="AX109" s="8"/>
      <c r="AY109" s="8"/>
      <c r="AZ109" s="24"/>
      <c r="BA109" s="8"/>
      <c r="BB109" s="24"/>
      <c r="BC109" s="32"/>
      <c r="BD109" s="8"/>
      <c r="BE109" s="24"/>
      <c r="BF109" s="8"/>
      <c r="BG109" s="24"/>
      <c r="BH109" s="32"/>
      <c r="BI109" s="8"/>
      <c r="BJ109" s="24"/>
      <c r="BK109" s="8"/>
      <c r="BL109" s="24"/>
      <c r="BM109" s="32"/>
      <c r="BN109" s="8"/>
      <c r="BO109" s="24"/>
      <c r="BP109" s="8"/>
      <c r="BQ109" s="24"/>
      <c r="BR109" s="32"/>
      <c r="BS109" s="32"/>
      <c r="BT109" s="25"/>
      <c r="BU109" s="124"/>
      <c r="BV109" s="125"/>
      <c r="BW109" s="127"/>
      <c r="BX109" s="127"/>
      <c r="BY109" s="129"/>
      <c r="BZ109" s="129"/>
      <c r="CA109" s="129"/>
      <c r="CB109" s="129"/>
      <c r="CC109" s="129"/>
      <c r="CD109" s="129"/>
      <c r="CE109" s="132"/>
      <c r="CF109" s="133"/>
      <c r="CG109" s="133"/>
      <c r="CH109" s="44"/>
      <c r="CI109" s="140"/>
      <c r="CJ109" s="141"/>
      <c r="CK109" s="141"/>
      <c r="CL109" s="142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</row>
    <row r="110" spans="1:114" ht="6" customHeight="1" x14ac:dyDescent="0.25">
      <c r="A110" s="190" t="s">
        <v>25</v>
      </c>
      <c r="B110" s="191"/>
      <c r="C110" s="191"/>
      <c r="D110" s="192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54" t="s">
        <v>2</v>
      </c>
      <c r="BV110" s="55"/>
      <c r="BW110" s="55"/>
      <c r="BX110" s="55"/>
      <c r="BY110" s="60" t="s">
        <v>36</v>
      </c>
      <c r="BZ110" s="60"/>
      <c r="CA110" s="60"/>
      <c r="CB110" s="60"/>
      <c r="CC110" s="60"/>
      <c r="CD110" s="60"/>
      <c r="CE110" s="63" t="s">
        <v>7</v>
      </c>
      <c r="CF110" s="63"/>
      <c r="CG110" s="63"/>
      <c r="CH110" s="64"/>
      <c r="CI110" s="2"/>
      <c r="CJ110" s="2"/>
      <c r="CK110" s="2"/>
      <c r="CL110" s="3"/>
    </row>
    <row r="111" spans="1:114" ht="6" customHeight="1" x14ac:dyDescent="0.25">
      <c r="A111" s="190"/>
      <c r="B111" s="191"/>
      <c r="C111" s="191"/>
      <c r="D111" s="192"/>
      <c r="E111" s="196" t="str">
        <f>IF(E$4="","",E$4)</f>
        <v/>
      </c>
      <c r="F111" s="197"/>
      <c r="G111" s="197" t="str">
        <f t="shared" ref="G111" si="478">IF(G$4="","",G$4)</f>
        <v/>
      </c>
      <c r="H111" s="197"/>
      <c r="I111" s="171">
        <f t="shared" ref="I111" si="479">IF(I$4="","",I$4)</f>
        <v>1</v>
      </c>
      <c r="J111" s="172"/>
      <c r="K111" s="171">
        <f t="shared" ref="K111" si="480">IF(K$4="","",K$4)</f>
        <v>2</v>
      </c>
      <c r="L111" s="172"/>
      <c r="M111" s="171" t="str">
        <f t="shared" ref="M111" si="481">IF(M$4="","",M$4)</f>
        <v/>
      </c>
      <c r="N111" s="172"/>
      <c r="O111" s="171" t="str">
        <f t="shared" ref="O111" si="482">IF(O$4="","",O$4)</f>
        <v/>
      </c>
      <c r="P111" s="172"/>
      <c r="Q111" s="171" t="str">
        <f t="shared" ref="Q111" si="483">IF(Q$4="","",Q$4)</f>
        <v/>
      </c>
      <c r="R111" s="172"/>
      <c r="S111" s="171" t="str">
        <f t="shared" ref="S111" si="484">IF(S$4="","",S$4)</f>
        <v/>
      </c>
      <c r="T111" s="172"/>
      <c r="U111" s="171" t="str">
        <f t="shared" ref="U111" si="485">IF(U$4="","",U$4)</f>
        <v/>
      </c>
      <c r="V111" s="172"/>
      <c r="W111" s="171">
        <f t="shared" ref="W111" si="486">IF(W$4="","",W$4)</f>
        <v>3</v>
      </c>
      <c r="X111" s="172"/>
      <c r="Y111" s="171">
        <f t="shared" ref="Y111" si="487">IF(Y$4="","",Y$4)</f>
        <v>4</v>
      </c>
      <c r="Z111" s="172"/>
      <c r="AA111" s="171" t="str">
        <f t="shared" ref="AA111" si="488">IF(AA$4="","",AA$4)</f>
        <v/>
      </c>
      <c r="AB111" s="172"/>
      <c r="AC111" s="171" t="str">
        <f t="shared" ref="AC111" si="489">IF(AC$4="","",AC$4)</f>
        <v/>
      </c>
      <c r="AD111" s="172"/>
      <c r="AE111" s="171" t="str">
        <f t="shared" ref="AE111" si="490">IF(AE$4="","",AE$4)</f>
        <v/>
      </c>
      <c r="AF111" s="172"/>
      <c r="AG111" s="171" t="str">
        <f t="shared" ref="AG111" si="491">IF(AG$4="","",AG$4)</f>
        <v/>
      </c>
      <c r="AH111" s="172"/>
      <c r="AI111" s="171" t="str">
        <f t="shared" ref="AI111" si="492">IF(AI$4="","",AI$4)</f>
        <v/>
      </c>
      <c r="AJ111" s="172"/>
      <c r="AK111" s="171" t="str">
        <f t="shared" ref="AK111" si="493">IF(AK$4="","",AK$4)</f>
        <v/>
      </c>
      <c r="AL111" s="172"/>
      <c r="AM111" s="171">
        <f t="shared" ref="AM111" si="494">IF(AM$4="","",AM$4)</f>
        <v>5</v>
      </c>
      <c r="AN111" s="172"/>
      <c r="AO111" s="171" t="str">
        <f t="shared" ref="AO111" si="495">IF(AO$4="","",AO$4)</f>
        <v/>
      </c>
      <c r="AP111" s="172"/>
      <c r="AQ111" s="171">
        <f t="shared" ref="AQ111" si="496">IF(AQ$4="","",AQ$4)</f>
        <v>6</v>
      </c>
      <c r="AR111" s="172"/>
      <c r="AS111" s="171">
        <f t="shared" ref="AS111" si="497">IF(AS$4="","",AS$4)</f>
        <v>7</v>
      </c>
      <c r="AT111" s="172"/>
      <c r="AU111" s="171" t="str">
        <f t="shared" ref="AU111" si="498">IF(AU$4="","",AU$4)</f>
        <v/>
      </c>
      <c r="AV111" s="172"/>
      <c r="AW111" s="171" t="str">
        <f t="shared" ref="AW111" si="499">IF(AW$4="","",AW$4)</f>
        <v/>
      </c>
      <c r="AX111" s="172"/>
      <c r="AY111" s="171" t="str">
        <f t="shared" ref="AY111" si="500">IF(AY$4="","",AY$4)</f>
        <v/>
      </c>
      <c r="AZ111" s="172"/>
      <c r="BA111" s="171" t="str">
        <f t="shared" ref="BA111" si="501">IF(BA$4="","",BA$4)</f>
        <v/>
      </c>
      <c r="BB111" s="172"/>
      <c r="BC111" s="171">
        <f t="shared" ref="BC111" si="502">IF(BC$4="","",BC$4)</f>
        <v>8</v>
      </c>
      <c r="BD111" s="172"/>
      <c r="BE111" s="171">
        <f t="shared" ref="BE111" si="503">IF(BE$4="","",BE$4)</f>
        <v>9</v>
      </c>
      <c r="BF111" s="172"/>
      <c r="BG111" s="171" t="str">
        <f t="shared" ref="BG111" si="504">IF(BG$4="","",BG$4)</f>
        <v/>
      </c>
      <c r="BH111" s="172"/>
      <c r="BI111" s="171" t="str">
        <f t="shared" ref="BI111" si="505">IF(BI$4="","",BI$4)</f>
        <v/>
      </c>
      <c r="BJ111" s="172"/>
      <c r="BK111" s="171" t="str">
        <f t="shared" ref="BK111" si="506">IF(BK$4="","",BK$4)</f>
        <v/>
      </c>
      <c r="BL111" s="172"/>
      <c r="BM111" s="171" t="str">
        <f t="shared" ref="BM111" si="507">IF(BM$4="","",BM$4)</f>
        <v/>
      </c>
      <c r="BN111" s="172"/>
      <c r="BO111" s="171" t="str">
        <f t="shared" ref="BO111" si="508">IF(BO$4="","",BO$4)</f>
        <v/>
      </c>
      <c r="BP111" s="172"/>
      <c r="BQ111" s="171" t="str">
        <f t="shared" ref="BQ111" si="509">IF(BQ$4="","",BQ$4)</f>
        <v/>
      </c>
      <c r="BR111" s="172"/>
      <c r="BS111" s="171" t="str">
        <f t="shared" ref="BS111" si="510">IF(BS$4="","",BS$4)</f>
        <v/>
      </c>
      <c r="BT111" s="175"/>
      <c r="BU111" s="56"/>
      <c r="BV111" s="57"/>
      <c r="BW111" s="57"/>
      <c r="BX111" s="57"/>
      <c r="BY111" s="61"/>
      <c r="BZ111" s="61"/>
      <c r="CA111" s="61"/>
      <c r="CB111" s="61"/>
      <c r="CC111" s="61"/>
      <c r="CD111" s="61"/>
      <c r="CE111" s="65"/>
      <c r="CF111" s="65"/>
      <c r="CG111" s="65"/>
      <c r="CH111" s="66"/>
      <c r="CI111" s="1"/>
      <c r="CJ111" s="1"/>
      <c r="CK111" s="1"/>
      <c r="CL111" s="4"/>
    </row>
    <row r="112" spans="1:114" ht="6" customHeight="1" x14ac:dyDescent="0.25">
      <c r="A112" s="190"/>
      <c r="B112" s="191"/>
      <c r="C112" s="191"/>
      <c r="D112" s="192"/>
      <c r="E112" s="198"/>
      <c r="F112" s="199"/>
      <c r="G112" s="199"/>
      <c r="H112" s="199"/>
      <c r="I112" s="173"/>
      <c r="J112" s="174"/>
      <c r="K112" s="173"/>
      <c r="L112" s="174"/>
      <c r="M112" s="173"/>
      <c r="N112" s="174"/>
      <c r="O112" s="173"/>
      <c r="P112" s="174"/>
      <c r="Q112" s="173"/>
      <c r="R112" s="174"/>
      <c r="S112" s="173"/>
      <c r="T112" s="174"/>
      <c r="U112" s="173"/>
      <c r="V112" s="174"/>
      <c r="W112" s="173"/>
      <c r="X112" s="174"/>
      <c r="Y112" s="173"/>
      <c r="Z112" s="174"/>
      <c r="AA112" s="173"/>
      <c r="AB112" s="174"/>
      <c r="AC112" s="173"/>
      <c r="AD112" s="174"/>
      <c r="AE112" s="173"/>
      <c r="AF112" s="174"/>
      <c r="AG112" s="173"/>
      <c r="AH112" s="174"/>
      <c r="AI112" s="173"/>
      <c r="AJ112" s="174"/>
      <c r="AK112" s="173"/>
      <c r="AL112" s="174"/>
      <c r="AM112" s="173"/>
      <c r="AN112" s="174"/>
      <c r="AO112" s="173"/>
      <c r="AP112" s="174"/>
      <c r="AQ112" s="173"/>
      <c r="AR112" s="174"/>
      <c r="AS112" s="173"/>
      <c r="AT112" s="174"/>
      <c r="AU112" s="173"/>
      <c r="AV112" s="174"/>
      <c r="AW112" s="173"/>
      <c r="AX112" s="174"/>
      <c r="AY112" s="173"/>
      <c r="AZ112" s="174"/>
      <c r="BA112" s="173"/>
      <c r="BB112" s="174"/>
      <c r="BC112" s="173"/>
      <c r="BD112" s="174"/>
      <c r="BE112" s="173"/>
      <c r="BF112" s="174"/>
      <c r="BG112" s="173"/>
      <c r="BH112" s="174"/>
      <c r="BI112" s="173"/>
      <c r="BJ112" s="174"/>
      <c r="BK112" s="173"/>
      <c r="BL112" s="174"/>
      <c r="BM112" s="173"/>
      <c r="BN112" s="174"/>
      <c r="BO112" s="173"/>
      <c r="BP112" s="174"/>
      <c r="BQ112" s="173"/>
      <c r="BR112" s="174"/>
      <c r="BS112" s="173"/>
      <c r="BT112" s="176"/>
      <c r="BU112" s="56"/>
      <c r="BV112" s="57"/>
      <c r="BW112" s="57"/>
      <c r="BX112" s="57"/>
      <c r="BY112" s="61"/>
      <c r="BZ112" s="61"/>
      <c r="CA112" s="61"/>
      <c r="CB112" s="61"/>
      <c r="CC112" s="61"/>
      <c r="CD112" s="61"/>
      <c r="CE112" s="65"/>
      <c r="CF112" s="65"/>
      <c r="CG112" s="65"/>
      <c r="CH112" s="66"/>
      <c r="CI112" s="1"/>
      <c r="CJ112" s="1"/>
      <c r="CK112" s="1"/>
      <c r="CL112" s="4"/>
      <c r="DH112" s="52" t="s">
        <v>24</v>
      </c>
      <c r="DI112" s="49"/>
      <c r="DJ112" s="52"/>
    </row>
    <row r="113" spans="1:114" ht="6" customHeight="1" thickBot="1" x14ac:dyDescent="0.3">
      <c r="A113" s="190"/>
      <c r="B113" s="191"/>
      <c r="C113" s="191"/>
      <c r="D113" s="192"/>
      <c r="E113" s="158"/>
      <c r="F113" s="159"/>
      <c r="G113" s="160"/>
      <c r="H113" s="159"/>
      <c r="I113" s="160"/>
      <c r="J113" s="159"/>
      <c r="K113" s="160"/>
      <c r="L113" s="159"/>
      <c r="M113" s="160"/>
      <c r="N113" s="159"/>
      <c r="O113" s="160"/>
      <c r="P113" s="159"/>
      <c r="Q113" s="160"/>
      <c r="R113" s="159"/>
      <c r="S113" s="160"/>
      <c r="T113" s="159"/>
      <c r="U113" s="160"/>
      <c r="V113" s="159"/>
      <c r="W113" s="160"/>
      <c r="X113" s="159"/>
      <c r="Y113" s="160"/>
      <c r="Z113" s="159"/>
      <c r="AA113" s="160"/>
      <c r="AB113" s="159"/>
      <c r="AC113" s="160"/>
      <c r="AD113" s="159"/>
      <c r="AE113" s="160"/>
      <c r="AF113" s="159"/>
      <c r="AG113" s="160"/>
      <c r="AH113" s="159"/>
      <c r="AI113" s="160"/>
      <c r="AJ113" s="159"/>
      <c r="AK113" s="160"/>
      <c r="AL113" s="159"/>
      <c r="AM113" s="160"/>
      <c r="AN113" s="159"/>
      <c r="AO113" s="160"/>
      <c r="AP113" s="159"/>
      <c r="AQ113" s="160"/>
      <c r="AR113" s="159"/>
      <c r="AS113" s="160"/>
      <c r="AT113" s="159"/>
      <c r="AU113" s="160"/>
      <c r="AV113" s="159"/>
      <c r="AW113" s="160"/>
      <c r="AX113" s="159"/>
      <c r="AY113" s="160"/>
      <c r="AZ113" s="159"/>
      <c r="BA113" s="160"/>
      <c r="BB113" s="159"/>
      <c r="BC113" s="160"/>
      <c r="BD113" s="159"/>
      <c r="BE113" s="160"/>
      <c r="BF113" s="159"/>
      <c r="BG113" s="160"/>
      <c r="BH113" s="159"/>
      <c r="BI113" s="160"/>
      <c r="BJ113" s="159"/>
      <c r="BK113" s="160"/>
      <c r="BL113" s="159"/>
      <c r="BM113" s="160"/>
      <c r="BN113" s="159"/>
      <c r="BO113" s="160"/>
      <c r="BP113" s="159"/>
      <c r="BQ113" s="160"/>
      <c r="BR113" s="159"/>
      <c r="BS113" s="160"/>
      <c r="BT113" s="163"/>
      <c r="BU113" s="58"/>
      <c r="BV113" s="59"/>
      <c r="BW113" s="59"/>
      <c r="BX113" s="59"/>
      <c r="BY113" s="62"/>
      <c r="BZ113" s="62"/>
      <c r="CA113" s="62"/>
      <c r="CB113" s="62"/>
      <c r="CC113" s="62"/>
      <c r="CD113" s="62"/>
      <c r="CE113" s="67"/>
      <c r="CF113" s="67"/>
      <c r="CG113" s="67"/>
      <c r="CH113" s="68"/>
      <c r="CI113" s="5"/>
      <c r="CJ113" s="5"/>
      <c r="CK113" s="5"/>
      <c r="CL113" s="6"/>
      <c r="DH113" s="53"/>
      <c r="DI113" s="47"/>
      <c r="DJ113" s="53"/>
    </row>
    <row r="114" spans="1:114" ht="6" customHeight="1" x14ac:dyDescent="0.25">
      <c r="A114" s="190"/>
      <c r="B114" s="191"/>
      <c r="C114" s="191"/>
      <c r="D114" s="192"/>
      <c r="E114" s="158"/>
      <c r="F114" s="161"/>
      <c r="G114" s="162"/>
      <c r="H114" s="161"/>
      <c r="I114" s="162"/>
      <c r="J114" s="161"/>
      <c r="K114" s="162"/>
      <c r="L114" s="161"/>
      <c r="M114" s="162"/>
      <c r="N114" s="161"/>
      <c r="O114" s="162"/>
      <c r="P114" s="161"/>
      <c r="Q114" s="162"/>
      <c r="R114" s="161"/>
      <c r="S114" s="162"/>
      <c r="T114" s="161"/>
      <c r="U114" s="162"/>
      <c r="V114" s="161"/>
      <c r="W114" s="162"/>
      <c r="X114" s="161"/>
      <c r="Y114" s="162"/>
      <c r="Z114" s="161"/>
      <c r="AA114" s="162"/>
      <c r="AB114" s="161"/>
      <c r="AC114" s="162"/>
      <c r="AD114" s="161"/>
      <c r="AE114" s="162"/>
      <c r="AF114" s="161"/>
      <c r="AG114" s="162"/>
      <c r="AH114" s="161"/>
      <c r="AI114" s="162"/>
      <c r="AJ114" s="161"/>
      <c r="AK114" s="162"/>
      <c r="AL114" s="161"/>
      <c r="AM114" s="162"/>
      <c r="AN114" s="161"/>
      <c r="AO114" s="162"/>
      <c r="AP114" s="161"/>
      <c r="AQ114" s="162"/>
      <c r="AR114" s="161"/>
      <c r="AS114" s="162"/>
      <c r="AT114" s="161"/>
      <c r="AU114" s="162"/>
      <c r="AV114" s="161"/>
      <c r="AW114" s="162"/>
      <c r="AX114" s="161"/>
      <c r="AY114" s="162"/>
      <c r="AZ114" s="161"/>
      <c r="BA114" s="162"/>
      <c r="BB114" s="161"/>
      <c r="BC114" s="162"/>
      <c r="BD114" s="161"/>
      <c r="BE114" s="162"/>
      <c r="BF114" s="161"/>
      <c r="BG114" s="162"/>
      <c r="BH114" s="161"/>
      <c r="BI114" s="162"/>
      <c r="BJ114" s="161"/>
      <c r="BK114" s="162"/>
      <c r="BL114" s="161"/>
      <c r="BM114" s="162"/>
      <c r="BN114" s="161"/>
      <c r="BO114" s="162"/>
      <c r="BP114" s="161"/>
      <c r="BQ114" s="162"/>
      <c r="BR114" s="161"/>
      <c r="BS114" s="162"/>
      <c r="BT114" s="163"/>
      <c r="BU114" s="177" t="s">
        <v>23</v>
      </c>
      <c r="BV114" s="178"/>
      <c r="BW114" s="181">
        <v>4</v>
      </c>
      <c r="BX114" s="212">
        <v>7</v>
      </c>
      <c r="BY114" s="214">
        <f>IF(AND(CN114&gt;0,CN114&lt;30),INDEX($BY$7:$CG$32,CN114,1),IF(AND(CN114&gt;100,CN114&lt;130),INDEX($BY$54:$CD$63,CN114-100,1),""))</f>
        <v>9.25</v>
      </c>
      <c r="BZ114" s="183"/>
      <c r="CA114" s="183"/>
      <c r="CB114" s="183"/>
      <c r="CC114" s="183"/>
      <c r="CD114" s="183"/>
      <c r="CE114" s="339">
        <v>0.4</v>
      </c>
      <c r="CF114" s="339"/>
      <c r="CG114" s="339"/>
      <c r="CH114" s="349"/>
      <c r="CI114" s="357" t="s">
        <v>37</v>
      </c>
      <c r="CJ114" s="358"/>
      <c r="CK114" s="358"/>
      <c r="CL114" s="359"/>
      <c r="CN114" s="53">
        <f>IF(SUM(BW114:BX114)=0,"",IF(CO114&gt;1,"Erreur",IF(CO114=0,"",SUM(CP114:DG115))))</f>
        <v>3</v>
      </c>
      <c r="CO114" s="53">
        <f>COUNTA(CP114:DG114)-COUNTIF(CP114:DG114,"")</f>
        <v>1</v>
      </c>
      <c r="CP114" s="53" t="str">
        <f>IF(AND(INDEX($BW$7:$BX$32,$CP$66,1)=$BW114,INDEX($BW$7:$BX$32,$CP$66,2)=$BX114),$CP$66,"")</f>
        <v/>
      </c>
      <c r="CQ114" s="53">
        <f>IF(AND(INDEX($BW$7:$BX$32,$CQ$66,1)=$BW114,INDEX($BW$7:$BX$32,$CQ$66,2)=$BX114),$CQ$66,"")</f>
        <v>3</v>
      </c>
      <c r="CR114" s="53" t="str">
        <f>IF(AND(INDEX($BW$7:$BX$32,$CR$66,1)=$BW114,INDEX($BW$7:$BX$32,$CR$66,2)=$BX114),$CR$66,"")</f>
        <v/>
      </c>
      <c r="CS114" s="53" t="str">
        <f>IF(AND(INDEX($BW$7:$BX$32,$CS$66,1)=$BW114,INDEX($BW$7:$BX$32,$CS$66,2)=$BX114),$CS$66,"")</f>
        <v/>
      </c>
      <c r="CT114" s="53" t="str">
        <f>IF(AND(INDEX($BW$7:$BX$32,$CT$66,1)=$BW114,INDEX($BW$7:$BX$32,$CT$66,2)=$BX114),$CT$66,"")</f>
        <v/>
      </c>
      <c r="CU114" s="53" t="str">
        <f>IF(AND(INDEX($BW$7:$BX$32,$CU$66,1)=$BW114,INDEX($BW$7:$BX$32,$CU$66,2)=$BX114),$CU$66,"")</f>
        <v/>
      </c>
      <c r="CV114" s="53" t="str">
        <f>IF(AND(INDEX($BW$7:$BX$32,$CV$66,1)=$BW114,INDEX($BW$7:$BX$32,$CV$66,2)=$BX114),$CV$66,"")</f>
        <v/>
      </c>
      <c r="CW114" s="53" t="str">
        <f>IF(AND(INDEX($BW$7:$BX$32,$CW$66,1)=$BW114,INDEX($BW$7:$BX$32,$CW$66,2)=$BX114),$CW$66,"")</f>
        <v/>
      </c>
      <c r="CX114" s="53" t="str">
        <f>IF(AND(INDEX($BW$7:$BX$32,$CX$66,1)=$BW114,INDEX($BW$7:$BX$32,$CX$66,2)=$BX114),$CX$66,"")</f>
        <v/>
      </c>
      <c r="CY114" s="53" t="str">
        <f>IF(AND(INDEX($BW$7:$BX$32,$CY$66,1)=$BW114,INDEX($BW$7:$BX$32,$CY$66,2)=$BX114),$CY$66,"")</f>
        <v/>
      </c>
      <c r="CZ114" s="53" t="str">
        <f>IF(AND(INDEX($BW$7:$BX$32,$CZ$66,1)=$BW114,INDEX($BW$7:$BX$32,$CZ$66,2)=$BX114),$CZ$66,"")</f>
        <v/>
      </c>
      <c r="DA114" s="53" t="str">
        <f>IF(AND(INDEX($BW$7:$BX$32,$DA$66,1)=$BW114,INDEX($BW$7:$BX$32,$DA$66,2)=$BX114),$DA$66,"")</f>
        <v/>
      </c>
      <c r="DB114" s="53" t="str">
        <f>IF(AND(INDEX($BW$7:$BX$32,$DB$66,1)=$BW114,INDEX($BW$7:$BX$32,$DB$66,2)=$BX114),$DB$66,"")</f>
        <v/>
      </c>
      <c r="DC114" s="53" t="str">
        <f>IF(AND(INDEX($BW$54:$BX$63,$DC$66,1)=$BW114,INDEX($BW$54:$BX$63,$DC$66,2)=$BX114),$DC$66+100,"")</f>
        <v/>
      </c>
      <c r="DD114" s="53" t="str">
        <f>IF(AND(INDEX($BW$54:$BX$63,$DD$66,1)=$BW114,INDEX($BW$54:$BX$63,$DD$66,2)=$BX114),$DD$66+100,"")</f>
        <v/>
      </c>
      <c r="DE114" s="53" t="str">
        <f>IF(AND(INDEX($BW$54:$BX$63,$DE$66,1)=$BW114,INDEX($BW$54:$BX$63,$DE$66,2)=$BX114),$DE$66+100,"")</f>
        <v/>
      </c>
      <c r="DF114" s="53" t="str">
        <f>IF(AND(INDEX($BW$54:$BX$63,$DF$66,1)=$BW114,INDEX($BW$54:$BX$63,$DF$66,2)=$BX114),$DF$66+100,"")</f>
        <v/>
      </c>
      <c r="DG114" s="53" t="str">
        <f>IF(AND(INDEX($BW$54:$BX$63,$DG$66,1)=$BW114,INDEX($BW$54:$BX$63,$DG$66,2)=$BX114),$DG$66+100,"")</f>
        <v/>
      </c>
      <c r="DH114" s="53">
        <f>IF(BY114&lt;&gt;"",IF(BU114="→",BY114,-BY114),"")</f>
        <v>9.25</v>
      </c>
      <c r="DI114" s="47"/>
    </row>
    <row r="115" spans="1:114" ht="6" customHeight="1" x14ac:dyDescent="0.25">
      <c r="A115" s="190"/>
      <c r="B115" s="191"/>
      <c r="C115" s="191"/>
      <c r="D115" s="192"/>
      <c r="E115" s="158"/>
      <c r="F115" s="159"/>
      <c r="G115" s="160"/>
      <c r="H115" s="159"/>
      <c r="I115" s="160"/>
      <c r="J115" s="159"/>
      <c r="K115" s="160"/>
      <c r="L115" s="159"/>
      <c r="M115" s="160"/>
      <c r="N115" s="159"/>
      <c r="O115" s="160"/>
      <c r="P115" s="159"/>
      <c r="Q115" s="160"/>
      <c r="R115" s="159"/>
      <c r="S115" s="160"/>
      <c r="T115" s="159"/>
      <c r="U115" s="160"/>
      <c r="V115" s="159"/>
      <c r="W115" s="160"/>
      <c r="X115" s="159"/>
      <c r="Y115" s="160"/>
      <c r="Z115" s="159"/>
      <c r="AA115" s="160"/>
      <c r="AB115" s="159"/>
      <c r="AC115" s="160"/>
      <c r="AD115" s="159"/>
      <c r="AE115" s="160"/>
      <c r="AF115" s="159"/>
      <c r="AG115" s="160"/>
      <c r="AH115" s="159"/>
      <c r="AI115" s="160"/>
      <c r="AJ115" s="159"/>
      <c r="AK115" s="160"/>
      <c r="AL115" s="159"/>
      <c r="AM115" s="160"/>
      <c r="AN115" s="159"/>
      <c r="AO115" s="160"/>
      <c r="AP115" s="159"/>
      <c r="AQ115" s="160"/>
      <c r="AR115" s="159"/>
      <c r="AS115" s="160"/>
      <c r="AT115" s="159"/>
      <c r="AU115" s="160"/>
      <c r="AV115" s="159"/>
      <c r="AW115" s="160"/>
      <c r="AX115" s="159"/>
      <c r="AY115" s="160"/>
      <c r="AZ115" s="159"/>
      <c r="BA115" s="160"/>
      <c r="BB115" s="159"/>
      <c r="BC115" s="160"/>
      <c r="BD115" s="159"/>
      <c r="BE115" s="160"/>
      <c r="BF115" s="159"/>
      <c r="BG115" s="160"/>
      <c r="BH115" s="159"/>
      <c r="BI115" s="160"/>
      <c r="BJ115" s="159"/>
      <c r="BK115" s="160"/>
      <c r="BL115" s="159"/>
      <c r="BM115" s="160"/>
      <c r="BN115" s="159"/>
      <c r="BO115" s="160"/>
      <c r="BP115" s="159"/>
      <c r="BQ115" s="160"/>
      <c r="BR115" s="159"/>
      <c r="BS115" s="160"/>
      <c r="BT115" s="163"/>
      <c r="BU115" s="179"/>
      <c r="BV115" s="180"/>
      <c r="BW115" s="182"/>
      <c r="BX115" s="213"/>
      <c r="BY115" s="215"/>
      <c r="BZ115" s="185"/>
      <c r="CA115" s="185"/>
      <c r="CB115" s="185"/>
      <c r="CC115" s="185"/>
      <c r="CD115" s="185"/>
      <c r="CE115" s="341"/>
      <c r="CF115" s="341"/>
      <c r="CG115" s="341"/>
      <c r="CH115" s="350"/>
      <c r="CI115" s="360"/>
      <c r="CJ115" s="361"/>
      <c r="CK115" s="361"/>
      <c r="CL115" s="362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47"/>
    </row>
    <row r="116" spans="1:114" ht="6" customHeight="1" x14ac:dyDescent="0.25">
      <c r="A116" s="190"/>
      <c r="B116" s="191"/>
      <c r="C116" s="191"/>
      <c r="D116" s="192"/>
      <c r="E116" s="158"/>
      <c r="F116" s="161"/>
      <c r="G116" s="162"/>
      <c r="H116" s="161"/>
      <c r="I116" s="162"/>
      <c r="J116" s="161"/>
      <c r="K116" s="162"/>
      <c r="L116" s="161"/>
      <c r="M116" s="162"/>
      <c r="N116" s="161"/>
      <c r="O116" s="162"/>
      <c r="P116" s="161"/>
      <c r="Q116" s="162"/>
      <c r="R116" s="161"/>
      <c r="S116" s="162"/>
      <c r="T116" s="161"/>
      <c r="U116" s="162"/>
      <c r="V116" s="161"/>
      <c r="W116" s="162"/>
      <c r="X116" s="161"/>
      <c r="Y116" s="162"/>
      <c r="Z116" s="161"/>
      <c r="AA116" s="162"/>
      <c r="AB116" s="161"/>
      <c r="AC116" s="162"/>
      <c r="AD116" s="161"/>
      <c r="AE116" s="162"/>
      <c r="AF116" s="161"/>
      <c r="AG116" s="162"/>
      <c r="AH116" s="161"/>
      <c r="AI116" s="162"/>
      <c r="AJ116" s="161"/>
      <c r="AK116" s="162"/>
      <c r="AL116" s="161"/>
      <c r="AM116" s="162"/>
      <c r="AN116" s="161"/>
      <c r="AO116" s="162"/>
      <c r="AP116" s="161"/>
      <c r="AQ116" s="162"/>
      <c r="AR116" s="161"/>
      <c r="AS116" s="162"/>
      <c r="AT116" s="161"/>
      <c r="AU116" s="162"/>
      <c r="AV116" s="161"/>
      <c r="AW116" s="162"/>
      <c r="AX116" s="161"/>
      <c r="AY116" s="162"/>
      <c r="AZ116" s="161"/>
      <c r="BA116" s="162"/>
      <c r="BB116" s="161"/>
      <c r="BC116" s="162"/>
      <c r="BD116" s="161"/>
      <c r="BE116" s="162"/>
      <c r="BF116" s="161"/>
      <c r="BG116" s="162"/>
      <c r="BH116" s="161"/>
      <c r="BI116" s="162"/>
      <c r="BJ116" s="161"/>
      <c r="BK116" s="162"/>
      <c r="BL116" s="161"/>
      <c r="BM116" s="162"/>
      <c r="BN116" s="161"/>
      <c r="BO116" s="162"/>
      <c r="BP116" s="161"/>
      <c r="BQ116" s="162"/>
      <c r="BR116" s="161"/>
      <c r="BS116" s="162"/>
      <c r="BT116" s="163"/>
      <c r="BU116" s="216" t="s">
        <v>22</v>
      </c>
      <c r="BV116" s="217"/>
      <c r="BW116" s="218">
        <v>2</v>
      </c>
      <c r="BX116" s="220">
        <v>4</v>
      </c>
      <c r="BY116" s="222">
        <f>DH116</f>
        <v>26</v>
      </c>
      <c r="BZ116" s="167"/>
      <c r="CA116" s="167"/>
      <c r="CB116" s="167"/>
      <c r="CC116" s="167"/>
      <c r="CD116" s="167"/>
      <c r="CE116" s="343">
        <f>IF(BU116&lt;&gt;"",CE114-SUM(CE118:CG129),"")</f>
        <v>0.2</v>
      </c>
      <c r="CF116" s="343"/>
      <c r="CG116" s="343"/>
      <c r="CH116" s="351"/>
      <c r="CI116" s="363" t="s">
        <v>38</v>
      </c>
      <c r="CJ116" s="364"/>
      <c r="CK116" s="364"/>
      <c r="CL116" s="365"/>
      <c r="CN116" s="53" t="str">
        <f>IF(SUM(BW116:BX116)=0,"",IF(CO116&gt;1,"Erreur",IF(CO116=0,"",SUM(CP116:DG117))))</f>
        <v/>
      </c>
      <c r="CO116" s="53">
        <f>COUNTA(CP116:DG116)-COUNTIF(CP116:DG116,"")</f>
        <v>0</v>
      </c>
      <c r="CP116" s="53" t="str">
        <f>IF(AND(INDEX($BW$7:$BX$32,$CP$66,1)=$BW116,INDEX($BW$7:$BX$32,$CP$66,2)=$BX116),$CP$66,"")</f>
        <v/>
      </c>
      <c r="CQ116" s="53" t="str">
        <f>IF(AND(INDEX($BW$7:$BX$32,$CQ$66,1)=$BW116,INDEX($BW$7:$BX$32,$CQ$66,2)=$BX116),$CQ$66,"")</f>
        <v/>
      </c>
      <c r="CR116" s="53" t="str">
        <f>IF(AND(INDEX($BW$7:$BX$32,$CR$66,1)=$BW116,INDEX($BW$7:$BX$32,$CR$66,2)=$BX116),$CR$66,"")</f>
        <v/>
      </c>
      <c r="CS116" s="53" t="str">
        <f>IF(AND(INDEX($BW$7:$BX$32,$CS$66,1)=$BW116,INDEX($BW$7:$BX$32,$CS$66,2)=$BX116),$CS$66,"")</f>
        <v/>
      </c>
      <c r="CT116" s="53" t="str">
        <f>IF(AND(INDEX($BW$7:$BX$32,$CT$66,1)=$BW116,INDEX($BW$7:$BX$32,$CT$66,2)=$BX116),$CT$66,"")</f>
        <v/>
      </c>
      <c r="CU116" s="53" t="str">
        <f>IF(AND(INDEX($BW$7:$BX$32,$CU$66,1)=$BW116,INDEX($BW$7:$BX$32,$CU$66,2)=$BX116),$CU$66,"")</f>
        <v/>
      </c>
      <c r="CV116" s="53" t="str">
        <f>IF(AND(INDEX($BW$7:$BX$32,$CV$66,1)=$BW116,INDEX($BW$7:$BX$32,$CV$66,2)=$BX116),$CV$66,"")</f>
        <v/>
      </c>
      <c r="CW116" s="53" t="str">
        <f>IF(AND(INDEX($BW$7:$BX$32,$CW$66,1)=$BW116,INDEX($BW$7:$BX$32,$CW$66,2)=$BX116),$CW$66,"")</f>
        <v/>
      </c>
      <c r="CX116" s="53" t="str">
        <f>IF(AND(INDEX($BW$7:$BX$32,$CX$66,1)=$BW116,INDEX($BW$7:$BX$32,$CX$66,2)=$BX116),$CX$66,"")</f>
        <v/>
      </c>
      <c r="CY116" s="53" t="str">
        <f>IF(AND(INDEX($BW$7:$BX$32,$CY$66,1)=$BW116,INDEX($BW$7:$BX$32,$CY$66,2)=$BX116),$CY$66,"")</f>
        <v/>
      </c>
      <c r="CZ116" s="53" t="str">
        <f>IF(AND(INDEX($BW$7:$BX$32,$CZ$66,1)=$BW116,INDEX($BW$7:$BX$32,$CZ$66,2)=$BX116),$CZ$66,"")</f>
        <v/>
      </c>
      <c r="DA116" s="53" t="str">
        <f>IF(AND(INDEX($BW$7:$BX$32,$DA$66,1)=$BW116,INDEX($BW$7:$BX$32,$DA$66,2)=$BX116),$DA$66,"")</f>
        <v/>
      </c>
      <c r="DB116" s="53" t="str">
        <f>IF(AND(INDEX($BW$7:$BX$32,$DB$66,1)=$BW116,INDEX($BW$7:$BX$32,$DB$66,2)=$BX116),$DB$66,"")</f>
        <v/>
      </c>
      <c r="DC116" s="53" t="str">
        <f>IF(AND(INDEX($BW$54:$BX$63,$DC$66,1)=$BW116,INDEX($BW$54:$BX$63,$DC$66,2)=$BX116),$DC$66+100,"")</f>
        <v/>
      </c>
      <c r="DD116" s="53" t="str">
        <f>IF(AND(INDEX($BW$54:$BX$63,$DD$66,1)=$BW116,INDEX($BW$54:$BX$63,$DD$66,2)=$BX116),$DD$66+100,"")</f>
        <v/>
      </c>
      <c r="DE116" s="53" t="str">
        <f>IF(AND(INDEX($BW$54:$BX$63,$DE$66,1)=$BW116,INDEX($BW$54:$BX$63,$DE$66,2)=$BX116),$DE$66+100,"")</f>
        <v/>
      </c>
      <c r="DF116" s="53" t="str">
        <f>IF(AND(INDEX($BW$54:$BX$63,$DF$66,1)=$BW116,INDEX($BW$54:$BX$63,$DF$66,2)=$BX116),$DF$66+100,"")</f>
        <v/>
      </c>
      <c r="DG116" s="53" t="str">
        <f>IF(AND(INDEX($BW$54:$BX$63,$DG$66,1)=$BW116,INDEX($BW$54:$BX$63,$DG$66,2)=$BX116),$DG$66+100,"")</f>
        <v/>
      </c>
      <c r="DH116" s="165">
        <f>IF(BY114&lt;&gt;"",IF(BU116="→",DH114-SUM(DH118:DH123),-DH114+SUM(DH118:DH123)),"")</f>
        <v>26</v>
      </c>
      <c r="DI116" s="48"/>
      <c r="DJ116" s="53"/>
    </row>
    <row r="117" spans="1:114" ht="6" customHeight="1" x14ac:dyDescent="0.25">
      <c r="A117" s="190"/>
      <c r="B117" s="191"/>
      <c r="C117" s="191"/>
      <c r="D117" s="192"/>
      <c r="E117" s="158"/>
      <c r="F117" s="159"/>
      <c r="G117" s="160"/>
      <c r="H117" s="159"/>
      <c r="I117" s="160"/>
      <c r="J117" s="159"/>
      <c r="K117" s="160"/>
      <c r="L117" s="159"/>
      <c r="M117" s="160"/>
      <c r="N117" s="159"/>
      <c r="O117" s="160"/>
      <c r="P117" s="159"/>
      <c r="Q117" s="160"/>
      <c r="R117" s="159"/>
      <c r="S117" s="160"/>
      <c r="T117" s="159"/>
      <c r="U117" s="160"/>
      <c r="V117" s="159"/>
      <c r="W117" s="160"/>
      <c r="X117" s="159"/>
      <c r="Y117" s="160"/>
      <c r="Z117" s="159"/>
      <c r="AA117" s="160"/>
      <c r="AB117" s="159"/>
      <c r="AC117" s="160"/>
      <c r="AD117" s="159"/>
      <c r="AE117" s="160"/>
      <c r="AF117" s="159"/>
      <c r="AG117" s="160"/>
      <c r="AH117" s="159"/>
      <c r="AI117" s="160"/>
      <c r="AJ117" s="159"/>
      <c r="AK117" s="160"/>
      <c r="AL117" s="159"/>
      <c r="AM117" s="160"/>
      <c r="AN117" s="159"/>
      <c r="AO117" s="160"/>
      <c r="AP117" s="159"/>
      <c r="AQ117" s="160"/>
      <c r="AR117" s="159"/>
      <c r="AS117" s="160"/>
      <c r="AT117" s="159"/>
      <c r="AU117" s="160"/>
      <c r="AV117" s="159"/>
      <c r="AW117" s="160"/>
      <c r="AX117" s="159"/>
      <c r="AY117" s="160"/>
      <c r="AZ117" s="159"/>
      <c r="BA117" s="160"/>
      <c r="BB117" s="159"/>
      <c r="BC117" s="160"/>
      <c r="BD117" s="159"/>
      <c r="BE117" s="160"/>
      <c r="BF117" s="159"/>
      <c r="BG117" s="160"/>
      <c r="BH117" s="159"/>
      <c r="BI117" s="160"/>
      <c r="BJ117" s="159"/>
      <c r="BK117" s="160"/>
      <c r="BL117" s="159"/>
      <c r="BM117" s="160"/>
      <c r="BN117" s="159"/>
      <c r="BO117" s="160"/>
      <c r="BP117" s="159"/>
      <c r="BQ117" s="160"/>
      <c r="BR117" s="159"/>
      <c r="BS117" s="160"/>
      <c r="BT117" s="163"/>
      <c r="BU117" s="216"/>
      <c r="BV117" s="217"/>
      <c r="BW117" s="219"/>
      <c r="BX117" s="221"/>
      <c r="BY117" s="222"/>
      <c r="BZ117" s="167"/>
      <c r="CA117" s="167"/>
      <c r="CB117" s="167"/>
      <c r="CC117" s="167"/>
      <c r="CD117" s="167"/>
      <c r="CE117" s="343"/>
      <c r="CF117" s="343"/>
      <c r="CG117" s="343"/>
      <c r="CH117" s="351"/>
      <c r="CI117" s="363"/>
      <c r="CJ117" s="364"/>
      <c r="CK117" s="364"/>
      <c r="CL117" s="365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165"/>
      <c r="DI117" s="48"/>
      <c r="DJ117" s="53"/>
    </row>
    <row r="118" spans="1:114" ht="6" customHeight="1" x14ac:dyDescent="0.25">
      <c r="A118" s="190"/>
      <c r="B118" s="191"/>
      <c r="C118" s="191"/>
      <c r="D118" s="192"/>
      <c r="E118" s="158"/>
      <c r="F118" s="161"/>
      <c r="G118" s="162"/>
      <c r="H118" s="161"/>
      <c r="I118" s="162"/>
      <c r="J118" s="161"/>
      <c r="K118" s="162"/>
      <c r="L118" s="161"/>
      <c r="M118" s="162"/>
      <c r="N118" s="161"/>
      <c r="O118" s="162"/>
      <c r="P118" s="161"/>
      <c r="Q118" s="162"/>
      <c r="R118" s="161"/>
      <c r="S118" s="162"/>
      <c r="T118" s="161"/>
      <c r="U118" s="162"/>
      <c r="V118" s="161"/>
      <c r="W118" s="162"/>
      <c r="X118" s="161"/>
      <c r="Y118" s="162"/>
      <c r="Z118" s="161"/>
      <c r="AA118" s="162"/>
      <c r="AB118" s="161"/>
      <c r="AC118" s="162"/>
      <c r="AD118" s="161"/>
      <c r="AE118" s="162"/>
      <c r="AF118" s="161"/>
      <c r="AG118" s="162"/>
      <c r="AH118" s="161"/>
      <c r="AI118" s="162"/>
      <c r="AJ118" s="161"/>
      <c r="AK118" s="162"/>
      <c r="AL118" s="161"/>
      <c r="AM118" s="162"/>
      <c r="AN118" s="161"/>
      <c r="AO118" s="162"/>
      <c r="AP118" s="161"/>
      <c r="AQ118" s="162"/>
      <c r="AR118" s="161"/>
      <c r="AS118" s="162"/>
      <c r="AT118" s="161"/>
      <c r="AU118" s="162"/>
      <c r="AV118" s="161"/>
      <c r="AW118" s="162"/>
      <c r="AX118" s="161"/>
      <c r="AY118" s="162"/>
      <c r="AZ118" s="161"/>
      <c r="BA118" s="162"/>
      <c r="BB118" s="161"/>
      <c r="BC118" s="162"/>
      <c r="BD118" s="161"/>
      <c r="BE118" s="162"/>
      <c r="BF118" s="161"/>
      <c r="BG118" s="162"/>
      <c r="BH118" s="161"/>
      <c r="BI118" s="162"/>
      <c r="BJ118" s="161"/>
      <c r="BK118" s="162"/>
      <c r="BL118" s="161"/>
      <c r="BM118" s="162"/>
      <c r="BN118" s="161"/>
      <c r="BO118" s="162"/>
      <c r="BP118" s="161"/>
      <c r="BQ118" s="162"/>
      <c r="BR118" s="161"/>
      <c r="BS118" s="162"/>
      <c r="BT118" s="163"/>
      <c r="BU118" s="148" t="s">
        <v>23</v>
      </c>
      <c r="BV118" s="149"/>
      <c r="BW118" s="152">
        <v>2</v>
      </c>
      <c r="BX118" s="204">
        <v>7</v>
      </c>
      <c r="BY118" s="154">
        <f>26+9.25</f>
        <v>35.25</v>
      </c>
      <c r="BZ118" s="155"/>
      <c r="CA118" s="155"/>
      <c r="CB118" s="155"/>
      <c r="CC118" s="155"/>
      <c r="CD118" s="155"/>
      <c r="CE118" s="345">
        <v>0.2</v>
      </c>
      <c r="CF118" s="345"/>
      <c r="CG118" s="345"/>
      <c r="CH118" s="346"/>
      <c r="CI118" s="366" t="s">
        <v>53</v>
      </c>
      <c r="CJ118" s="367"/>
      <c r="CK118" s="367"/>
      <c r="CL118" s="368"/>
      <c r="CN118" s="53">
        <f>IF(SUM(BW118:BX118)=0,"",IF(CO118&gt;1,"Erreur",IF(CO118=0,"",SUM(CP118:DG119))))</f>
        <v>105</v>
      </c>
      <c r="CO118" s="53">
        <f>COUNTA(CP118:DG118)-COUNTIF(CP118:DG118,"")</f>
        <v>1</v>
      </c>
      <c r="CP118" s="53" t="str">
        <f>IF(AND(INDEX($BW$7:$BX$32,$CP$66,1)=$BW118,INDEX($BW$7:$BX$32,$CP$66,2)=$BX118),$CP$66,"")</f>
        <v/>
      </c>
      <c r="CQ118" s="53" t="str">
        <f>IF(AND(INDEX($BW$7:$BX$32,$CQ$66,1)=$BW118,INDEX($BW$7:$BX$32,$CQ$66,2)=$BX118),$CQ$66,"")</f>
        <v/>
      </c>
      <c r="CR118" s="53" t="str">
        <f>IF(AND(INDEX($BW$7:$BX$32,$CR$66,1)=$BW118,INDEX($BW$7:$BX$32,$CR$66,2)=$BX118),$CR$66,"")</f>
        <v/>
      </c>
      <c r="CS118" s="53" t="str">
        <f>IF(AND(INDEX($BW$7:$BX$32,$CS$66,1)=$BW118,INDEX($BW$7:$BX$32,$CS$66,2)=$BX118),$CS$66,"")</f>
        <v/>
      </c>
      <c r="CT118" s="53" t="str">
        <f>IF(AND(INDEX($BW$7:$BX$32,$CT$66,1)=$BW118,INDEX($BW$7:$BX$32,$CT$66,2)=$BX118),$CT$66,"")</f>
        <v/>
      </c>
      <c r="CU118" s="53" t="str">
        <f>IF(AND(INDEX($BW$7:$BX$32,$CU$66,1)=$BW118,INDEX($BW$7:$BX$32,$CU$66,2)=$BX118),$CU$66,"")</f>
        <v/>
      </c>
      <c r="CV118" s="53" t="str">
        <f>IF(AND(INDEX($BW$7:$BX$32,$CV$66,1)=$BW118,INDEX($BW$7:$BX$32,$CV$66,2)=$BX118),$CV$66,"")</f>
        <v/>
      </c>
      <c r="CW118" s="53" t="str">
        <f>IF(AND(INDEX($BW$7:$BX$32,$CW$66,1)=$BW118,INDEX($BW$7:$BX$32,$CW$66,2)=$BX118),$CW$66,"")</f>
        <v/>
      </c>
      <c r="CX118" s="53" t="str">
        <f>IF(AND(INDEX($BW$7:$BX$32,$CX$66,1)=$BW118,INDEX($BW$7:$BX$32,$CX$66,2)=$BX118),$CX$66,"")</f>
        <v/>
      </c>
      <c r="CY118" s="53" t="str">
        <f>IF(AND(INDEX($BW$7:$BX$32,$CY$66,1)=$BW118,INDEX($BW$7:$BX$32,$CY$66,2)=$BX118),$CY$66,"")</f>
        <v/>
      </c>
      <c r="CZ118" s="53" t="str">
        <f>IF(AND(INDEX($BW$7:$BX$32,$CZ$66,1)=$BW118,INDEX($BW$7:$BX$32,$CZ$66,2)=$BX118),$CZ$66,"")</f>
        <v/>
      </c>
      <c r="DA118" s="53" t="str">
        <f>IF(AND(INDEX($BW$7:$BX$32,$DA$66,1)=$BW118,INDEX($BW$7:$BX$32,$DA$66,2)=$BX118),$DA$66,"")</f>
        <v/>
      </c>
      <c r="DB118" s="53" t="str">
        <f>IF(AND(INDEX($BW$7:$BX$32,$DB$66,1)=$BW118,INDEX($BW$7:$BX$32,$DB$66,2)=$BX118),$DB$66,"")</f>
        <v/>
      </c>
      <c r="DC118" s="53" t="str">
        <f>IF(AND(INDEX($BW$54:$BX$63,$DC$66,1)=$BW118,INDEX($BW$54:$BX$63,$DC$66,2)=$BX118),$DC$66+100,"")</f>
        <v/>
      </c>
      <c r="DD118" s="53" t="str">
        <f>IF(AND(INDEX($BW$54:$BX$63,$DD$66,1)=$BW118,INDEX($BW$54:$BX$63,$DD$66,2)=$BX118),$DD$66+100,"")</f>
        <v/>
      </c>
      <c r="DE118" s="53">
        <f>IF(AND(INDEX($BW$54:$BX$63,$DE$66,1)=$BW118,INDEX($BW$54:$BX$63,$DE$66,2)=$BX118),$DE$66+100,"")</f>
        <v>105</v>
      </c>
      <c r="DF118" s="53" t="str">
        <f>IF(AND(INDEX($BW$54:$BX$63,$DF$66,1)=$BW118,INDEX($BW$54:$BX$63,$DF$66,2)=$BX118),$DF$66+100,"")</f>
        <v/>
      </c>
      <c r="DG118" s="53" t="str">
        <f>IF(AND(INDEX($BW$54:$BX$63,$DG$66,1)=$BW118,INDEX($BW$54:$BX$63,$DG$66,2)=$BX118),$DG$66+100,"")</f>
        <v/>
      </c>
      <c r="DH118" s="53">
        <f t="shared" ref="DH118" si="511">IF(BY118&lt;&gt;"",IF(BU118="→",BY118,-BY118),"")</f>
        <v>35.25</v>
      </c>
      <c r="DI118" s="47"/>
    </row>
    <row r="119" spans="1:114" ht="6" customHeight="1" x14ac:dyDescent="0.25">
      <c r="A119" s="190"/>
      <c r="B119" s="191"/>
      <c r="C119" s="191"/>
      <c r="D119" s="192"/>
      <c r="E119" s="158"/>
      <c r="F119" s="159"/>
      <c r="G119" s="160"/>
      <c r="H119" s="159"/>
      <c r="I119" s="160"/>
      <c r="J119" s="159"/>
      <c r="K119" s="160"/>
      <c r="L119" s="159"/>
      <c r="M119" s="160"/>
      <c r="N119" s="159"/>
      <c r="O119" s="160"/>
      <c r="P119" s="159"/>
      <c r="Q119" s="160"/>
      <c r="R119" s="159"/>
      <c r="S119" s="160"/>
      <c r="T119" s="159"/>
      <c r="U119" s="160"/>
      <c r="V119" s="159"/>
      <c r="W119" s="160"/>
      <c r="X119" s="159"/>
      <c r="Y119" s="160"/>
      <c r="Z119" s="159"/>
      <c r="AA119" s="160"/>
      <c r="AB119" s="159"/>
      <c r="AC119" s="160"/>
      <c r="AD119" s="159"/>
      <c r="AE119" s="160"/>
      <c r="AF119" s="159"/>
      <c r="AG119" s="160"/>
      <c r="AH119" s="159"/>
      <c r="AI119" s="160"/>
      <c r="AJ119" s="159"/>
      <c r="AK119" s="160"/>
      <c r="AL119" s="159"/>
      <c r="AM119" s="160"/>
      <c r="AN119" s="159"/>
      <c r="AO119" s="160"/>
      <c r="AP119" s="159"/>
      <c r="AQ119" s="160"/>
      <c r="AR119" s="159"/>
      <c r="AS119" s="160"/>
      <c r="AT119" s="159"/>
      <c r="AU119" s="160"/>
      <c r="AV119" s="159"/>
      <c r="AW119" s="160"/>
      <c r="AX119" s="159"/>
      <c r="AY119" s="160"/>
      <c r="AZ119" s="159"/>
      <c r="BA119" s="160"/>
      <c r="BB119" s="159"/>
      <c r="BC119" s="160"/>
      <c r="BD119" s="159"/>
      <c r="BE119" s="160"/>
      <c r="BF119" s="159"/>
      <c r="BG119" s="160"/>
      <c r="BH119" s="159"/>
      <c r="BI119" s="160"/>
      <c r="BJ119" s="159"/>
      <c r="BK119" s="160"/>
      <c r="BL119" s="159"/>
      <c r="BM119" s="160"/>
      <c r="BN119" s="159"/>
      <c r="BO119" s="160"/>
      <c r="BP119" s="159"/>
      <c r="BQ119" s="160"/>
      <c r="BR119" s="159"/>
      <c r="BS119" s="160"/>
      <c r="BT119" s="163"/>
      <c r="BU119" s="148"/>
      <c r="BV119" s="149"/>
      <c r="BW119" s="164"/>
      <c r="BX119" s="205"/>
      <c r="BY119" s="154"/>
      <c r="BZ119" s="155"/>
      <c r="CA119" s="155"/>
      <c r="CB119" s="155"/>
      <c r="CC119" s="155"/>
      <c r="CD119" s="155"/>
      <c r="CE119" s="345"/>
      <c r="CF119" s="345"/>
      <c r="CG119" s="345"/>
      <c r="CH119" s="346"/>
      <c r="CI119" s="366"/>
      <c r="CJ119" s="367"/>
      <c r="CK119" s="367"/>
      <c r="CL119" s="368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47"/>
    </row>
    <row r="120" spans="1:114" ht="6" customHeight="1" x14ac:dyDescent="0.25">
      <c r="A120" s="190"/>
      <c r="B120" s="191"/>
      <c r="C120" s="191"/>
      <c r="D120" s="192"/>
      <c r="E120" s="158"/>
      <c r="F120" s="161"/>
      <c r="G120" s="162"/>
      <c r="H120" s="161"/>
      <c r="I120" s="162"/>
      <c r="J120" s="161"/>
      <c r="K120" s="162"/>
      <c r="L120" s="161"/>
      <c r="M120" s="162"/>
      <c r="N120" s="161"/>
      <c r="O120" s="162"/>
      <c r="P120" s="161"/>
      <c r="Q120" s="162"/>
      <c r="R120" s="161"/>
      <c r="S120" s="162"/>
      <c r="T120" s="161"/>
      <c r="U120" s="162"/>
      <c r="V120" s="161"/>
      <c r="W120" s="162"/>
      <c r="X120" s="161"/>
      <c r="Y120" s="162"/>
      <c r="Z120" s="161"/>
      <c r="AA120" s="162"/>
      <c r="AB120" s="161"/>
      <c r="AC120" s="162"/>
      <c r="AD120" s="161"/>
      <c r="AE120" s="162"/>
      <c r="AF120" s="161"/>
      <c r="AG120" s="162"/>
      <c r="AH120" s="161"/>
      <c r="AI120" s="162"/>
      <c r="AJ120" s="161"/>
      <c r="AK120" s="162"/>
      <c r="AL120" s="161"/>
      <c r="AM120" s="162"/>
      <c r="AN120" s="161"/>
      <c r="AO120" s="162"/>
      <c r="AP120" s="161"/>
      <c r="AQ120" s="162"/>
      <c r="AR120" s="161"/>
      <c r="AS120" s="162"/>
      <c r="AT120" s="161"/>
      <c r="AU120" s="162"/>
      <c r="AV120" s="161"/>
      <c r="AW120" s="162"/>
      <c r="AX120" s="161"/>
      <c r="AY120" s="162"/>
      <c r="AZ120" s="161"/>
      <c r="BA120" s="162"/>
      <c r="BB120" s="161"/>
      <c r="BC120" s="162"/>
      <c r="BD120" s="161"/>
      <c r="BE120" s="162"/>
      <c r="BF120" s="161"/>
      <c r="BG120" s="162"/>
      <c r="BH120" s="161"/>
      <c r="BI120" s="162"/>
      <c r="BJ120" s="161"/>
      <c r="BK120" s="162"/>
      <c r="BL120" s="161"/>
      <c r="BM120" s="162"/>
      <c r="BN120" s="161"/>
      <c r="BO120" s="162"/>
      <c r="BP120" s="161"/>
      <c r="BQ120" s="162"/>
      <c r="BR120" s="161"/>
      <c r="BS120" s="162"/>
      <c r="BT120" s="163"/>
      <c r="BU120" s="148"/>
      <c r="BV120" s="149"/>
      <c r="BW120" s="152"/>
      <c r="BX120" s="204"/>
      <c r="BY120" s="154"/>
      <c r="BZ120" s="155"/>
      <c r="CA120" s="155"/>
      <c r="CB120" s="155"/>
      <c r="CC120" s="155"/>
      <c r="CD120" s="155"/>
      <c r="CE120" s="345"/>
      <c r="CF120" s="345"/>
      <c r="CG120" s="345"/>
      <c r="CH120" s="346"/>
      <c r="CI120" s="366"/>
      <c r="CJ120" s="367"/>
      <c r="CK120" s="367"/>
      <c r="CL120" s="368"/>
      <c r="CN120" s="53" t="str">
        <f>IF(SUM(BW120:BX120)=0,"",IF(CO120&gt;1,"Erreur",IF(CO120=0,"",SUM(CP120:DG121))))</f>
        <v/>
      </c>
      <c r="CO120" s="53">
        <f>COUNTA(CP120:DG120)-COUNTIF(CP120:DG120,"")</f>
        <v>10</v>
      </c>
      <c r="CP120" s="53" t="str">
        <f>IF(AND(INDEX($BW$7:$BX$32,$CP$66,1)=$BW120,INDEX($BW$7:$BX$32,$CP$66,2)=$BX120),$CP$66,"")</f>
        <v/>
      </c>
      <c r="CQ120" s="53" t="str">
        <f>IF(AND(INDEX($BW$7:$BX$32,$CQ$66,1)=$BW120,INDEX($BW$7:$BX$32,$CQ$66,2)=$BX120),$CQ$66,"")</f>
        <v/>
      </c>
      <c r="CR120" s="53" t="str">
        <f>IF(AND(INDEX($BW$7:$BX$32,$CR$66,1)=$BW120,INDEX($BW$7:$BX$32,$CR$66,2)=$BX120),$CR$66,"")</f>
        <v/>
      </c>
      <c r="CS120" s="53" t="str">
        <f>IF(AND(INDEX($BW$7:$BX$32,$CS$66,1)=$BW120,INDEX($BW$7:$BX$32,$CS$66,2)=$BX120),$CS$66,"")</f>
        <v/>
      </c>
      <c r="CT120" s="53" t="str">
        <f>IF(AND(INDEX($BW$7:$BX$32,$CT$66,1)=$BW120,INDEX($BW$7:$BX$32,$CT$66,2)=$BX120),$CT$66,"")</f>
        <v/>
      </c>
      <c r="CU120" s="53">
        <f>IF(AND(INDEX($BW$7:$BX$32,$CU$66,1)=$BW120,INDEX($BW$7:$BX$32,$CU$66,2)=$BX120),$CU$66,"")</f>
        <v>11</v>
      </c>
      <c r="CV120" s="53">
        <f>IF(AND(INDEX($BW$7:$BX$32,$CV$66,1)=$BW120,INDEX($BW$7:$BX$32,$CV$66,2)=$BX120),$CV$66,"")</f>
        <v>13</v>
      </c>
      <c r="CW120" s="53">
        <f>IF(AND(INDEX($BW$7:$BX$32,$CW$66,1)=$BW120,INDEX($BW$7:$BX$32,$CW$66,2)=$BX120),$CW$66,"")</f>
        <v>15</v>
      </c>
      <c r="CX120" s="53">
        <f>IF(AND(INDEX($BW$7:$BX$32,$CX$66,1)=$BW120,INDEX($BW$7:$BX$32,$CX$66,2)=$BX120),$CX$66,"")</f>
        <v>17</v>
      </c>
      <c r="CY120" s="53">
        <f>IF(AND(INDEX($BW$7:$BX$32,$CY$66,1)=$BW120,INDEX($BW$7:$BX$32,$CY$66,2)=$BX120),$CY$66,"")</f>
        <v>19</v>
      </c>
      <c r="CZ120" s="53">
        <f>IF(AND(INDEX($BW$7:$BX$32,$CZ$66,1)=$BW120,INDEX($BW$7:$BX$32,$CZ$66,2)=$BX120),$CZ$66,"")</f>
        <v>21</v>
      </c>
      <c r="DA120" s="53">
        <f>IF(AND(INDEX($BW$7:$BX$32,$DA$66,1)=$BW120,INDEX($BW$7:$BX$32,$DA$66,2)=$BX120),$DA$66,"")</f>
        <v>23</v>
      </c>
      <c r="DB120" s="53">
        <f>IF(AND(INDEX($BW$7:$BX$32,$DB$66,1)=$BW120,INDEX($BW$7:$BX$32,$DB$66,2)=$BX120),$DB$66,"")</f>
        <v>25</v>
      </c>
      <c r="DC120" s="53" t="str">
        <f>IF(AND(INDEX($BW$54:$BX$63,$DC$66,1)=$BW120,INDEX($BW$54:$BX$63,$DC$66,2)=$BX120),$DC$66+100,"")</f>
        <v/>
      </c>
      <c r="DD120" s="53" t="str">
        <f>IF(AND(INDEX($BW$54:$BX$63,$DD$66,1)=$BW120,INDEX($BW$54:$BX$63,$DD$66,2)=$BX120),$DD$66+100,"")</f>
        <v/>
      </c>
      <c r="DE120" s="53" t="str">
        <f>IF(AND(INDEX($BW$54:$BX$63,$DE$66,1)=$BW120,INDEX($BW$54:$BX$63,$DE$66,2)=$BX120),$DE$66+100,"")</f>
        <v/>
      </c>
      <c r="DF120" s="53">
        <f>IF(AND(INDEX($BW$54:$BX$63,$DF$66,1)=$BW120,INDEX($BW$54:$BX$63,$DF$66,2)=$BX120),$DF$66+100,"")</f>
        <v>107</v>
      </c>
      <c r="DG120" s="53">
        <f>IF(AND(INDEX($BW$54:$BX$63,$DG$66,1)=$BW120,INDEX($BW$54:$BX$63,$DG$66,2)=$BX120),$DG$66+100,"")</f>
        <v>109</v>
      </c>
      <c r="DH120" s="53" t="str">
        <f t="shared" ref="DH120" si="512">IF(BY120&lt;&gt;"",IF(BU120="→",BY120,-BY120),"")</f>
        <v/>
      </c>
      <c r="DI120" s="47"/>
    </row>
    <row r="121" spans="1:114" ht="6" customHeight="1" x14ac:dyDescent="0.25">
      <c r="A121" s="190"/>
      <c r="B121" s="191"/>
      <c r="C121" s="191"/>
      <c r="D121" s="192"/>
      <c r="E121" s="158"/>
      <c r="F121" s="159"/>
      <c r="G121" s="160"/>
      <c r="H121" s="159"/>
      <c r="I121" s="160"/>
      <c r="J121" s="159"/>
      <c r="K121" s="160"/>
      <c r="L121" s="159"/>
      <c r="M121" s="160"/>
      <c r="N121" s="159"/>
      <c r="O121" s="160"/>
      <c r="P121" s="159"/>
      <c r="Q121" s="160"/>
      <c r="R121" s="159"/>
      <c r="S121" s="160"/>
      <c r="T121" s="159"/>
      <c r="U121" s="160"/>
      <c r="V121" s="159"/>
      <c r="W121" s="160"/>
      <c r="X121" s="159"/>
      <c r="Y121" s="160"/>
      <c r="Z121" s="159"/>
      <c r="AA121" s="160"/>
      <c r="AB121" s="159"/>
      <c r="AC121" s="160"/>
      <c r="AD121" s="159"/>
      <c r="AE121" s="160"/>
      <c r="AF121" s="159"/>
      <c r="AG121" s="160"/>
      <c r="AH121" s="159"/>
      <c r="AI121" s="160"/>
      <c r="AJ121" s="159"/>
      <c r="AK121" s="160"/>
      <c r="AL121" s="159"/>
      <c r="AM121" s="160"/>
      <c r="AN121" s="159"/>
      <c r="AO121" s="160"/>
      <c r="AP121" s="159"/>
      <c r="AQ121" s="160"/>
      <c r="AR121" s="159"/>
      <c r="AS121" s="160"/>
      <c r="AT121" s="159"/>
      <c r="AU121" s="160"/>
      <c r="AV121" s="159"/>
      <c r="AW121" s="160"/>
      <c r="AX121" s="159"/>
      <c r="AY121" s="160"/>
      <c r="AZ121" s="159"/>
      <c r="BA121" s="160"/>
      <c r="BB121" s="159"/>
      <c r="BC121" s="160"/>
      <c r="BD121" s="159"/>
      <c r="BE121" s="160"/>
      <c r="BF121" s="159"/>
      <c r="BG121" s="160"/>
      <c r="BH121" s="159"/>
      <c r="BI121" s="160"/>
      <c r="BJ121" s="159"/>
      <c r="BK121" s="160"/>
      <c r="BL121" s="159"/>
      <c r="BM121" s="160"/>
      <c r="BN121" s="159"/>
      <c r="BO121" s="160"/>
      <c r="BP121" s="159"/>
      <c r="BQ121" s="160"/>
      <c r="BR121" s="159"/>
      <c r="BS121" s="160"/>
      <c r="BT121" s="163"/>
      <c r="BU121" s="148"/>
      <c r="BV121" s="149"/>
      <c r="BW121" s="164"/>
      <c r="BX121" s="205"/>
      <c r="BY121" s="154"/>
      <c r="BZ121" s="155"/>
      <c r="CA121" s="155"/>
      <c r="CB121" s="155"/>
      <c r="CC121" s="155"/>
      <c r="CD121" s="155"/>
      <c r="CE121" s="345"/>
      <c r="CF121" s="345"/>
      <c r="CG121" s="345"/>
      <c r="CH121" s="346"/>
      <c r="CI121" s="366"/>
      <c r="CJ121" s="367"/>
      <c r="CK121" s="367"/>
      <c r="CL121" s="368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47"/>
    </row>
    <row r="122" spans="1:114" ht="6" customHeight="1" x14ac:dyDescent="0.25">
      <c r="A122" s="190"/>
      <c r="B122" s="191"/>
      <c r="C122" s="191"/>
      <c r="D122" s="192"/>
      <c r="E122" s="158"/>
      <c r="F122" s="161"/>
      <c r="G122" s="162"/>
      <c r="H122" s="161"/>
      <c r="I122" s="162"/>
      <c r="J122" s="161"/>
      <c r="K122" s="162"/>
      <c r="L122" s="161"/>
      <c r="M122" s="162"/>
      <c r="N122" s="161"/>
      <c r="O122" s="162"/>
      <c r="P122" s="161"/>
      <c r="Q122" s="162"/>
      <c r="R122" s="161"/>
      <c r="S122" s="162"/>
      <c r="T122" s="161"/>
      <c r="U122" s="162"/>
      <c r="V122" s="161"/>
      <c r="W122" s="162"/>
      <c r="X122" s="161"/>
      <c r="Y122" s="162"/>
      <c r="Z122" s="161"/>
      <c r="AA122" s="162"/>
      <c r="AB122" s="161"/>
      <c r="AC122" s="162"/>
      <c r="AD122" s="161"/>
      <c r="AE122" s="162"/>
      <c r="AF122" s="161"/>
      <c r="AG122" s="162"/>
      <c r="AH122" s="161"/>
      <c r="AI122" s="162"/>
      <c r="AJ122" s="161"/>
      <c r="AK122" s="162"/>
      <c r="AL122" s="161"/>
      <c r="AM122" s="162"/>
      <c r="AN122" s="161"/>
      <c r="AO122" s="162"/>
      <c r="AP122" s="161"/>
      <c r="AQ122" s="162"/>
      <c r="AR122" s="161"/>
      <c r="AS122" s="162"/>
      <c r="AT122" s="161"/>
      <c r="AU122" s="162"/>
      <c r="AV122" s="161"/>
      <c r="AW122" s="162"/>
      <c r="AX122" s="161"/>
      <c r="AY122" s="162"/>
      <c r="AZ122" s="161"/>
      <c r="BA122" s="162"/>
      <c r="BB122" s="161"/>
      <c r="BC122" s="162"/>
      <c r="BD122" s="161"/>
      <c r="BE122" s="162"/>
      <c r="BF122" s="161"/>
      <c r="BG122" s="162"/>
      <c r="BH122" s="161"/>
      <c r="BI122" s="162"/>
      <c r="BJ122" s="161"/>
      <c r="BK122" s="162"/>
      <c r="BL122" s="161"/>
      <c r="BM122" s="162"/>
      <c r="BN122" s="161"/>
      <c r="BO122" s="162"/>
      <c r="BP122" s="161"/>
      <c r="BQ122" s="162"/>
      <c r="BR122" s="161"/>
      <c r="BS122" s="162"/>
      <c r="BT122" s="163"/>
      <c r="BU122" s="148"/>
      <c r="BV122" s="149"/>
      <c r="BW122" s="152"/>
      <c r="BX122" s="204"/>
      <c r="BY122" s="154"/>
      <c r="BZ122" s="155"/>
      <c r="CA122" s="155"/>
      <c r="CB122" s="155"/>
      <c r="CC122" s="155"/>
      <c r="CD122" s="155"/>
      <c r="CE122" s="345"/>
      <c r="CF122" s="345"/>
      <c r="CG122" s="345"/>
      <c r="CH122" s="346"/>
      <c r="CI122" s="366"/>
      <c r="CJ122" s="367"/>
      <c r="CK122" s="367"/>
      <c r="CL122" s="368"/>
      <c r="CN122" s="53" t="str">
        <f>IF(SUM(BW122:BX122)=0,"",IF(CO122&gt;1,"Erreur",IF(CO122=0,"",SUM(CP122:DG123))))</f>
        <v/>
      </c>
      <c r="CO122" s="53">
        <f>COUNTA(CP122:DG122)-COUNTIF(CP122:DG122,"")</f>
        <v>10</v>
      </c>
      <c r="CP122" s="53" t="str">
        <f>IF(AND(INDEX($BW$7:$BX$32,$CP$66,1)=$BW122,INDEX($BW$7:$BX$32,$CP$66,2)=$BX122),$CP$66,"")</f>
        <v/>
      </c>
      <c r="CQ122" s="53" t="str">
        <f>IF(AND(INDEX($BW$7:$BX$32,$CQ$66,1)=$BW122,INDEX($BW$7:$BX$32,$CQ$66,2)=$BX122),$CQ$66,"")</f>
        <v/>
      </c>
      <c r="CR122" s="53" t="str">
        <f>IF(AND(INDEX($BW$7:$BX$32,$CR$66,1)=$BW122,INDEX($BW$7:$BX$32,$CR$66,2)=$BX122),$CR$66,"")</f>
        <v/>
      </c>
      <c r="CS122" s="53" t="str">
        <f>IF(AND(INDEX($BW$7:$BX$32,$CS$66,1)=$BW122,INDEX($BW$7:$BX$32,$CS$66,2)=$BX122),$CS$66,"")</f>
        <v/>
      </c>
      <c r="CT122" s="53" t="str">
        <f>IF(AND(INDEX($BW$7:$BX$32,$CT$66,1)=$BW122,INDEX($BW$7:$BX$32,$CT$66,2)=$BX122),$CT$66,"")</f>
        <v/>
      </c>
      <c r="CU122" s="53">
        <f>IF(AND(INDEX($BW$7:$BX$32,$CU$66,1)=$BW122,INDEX($BW$7:$BX$32,$CU$66,2)=$BX122),$CU$66,"")</f>
        <v>11</v>
      </c>
      <c r="CV122" s="53">
        <f>IF(AND(INDEX($BW$7:$BX$32,$CV$66,1)=$BW122,INDEX($BW$7:$BX$32,$CV$66,2)=$BX122),$CV$66,"")</f>
        <v>13</v>
      </c>
      <c r="CW122" s="53">
        <f>IF(AND(INDEX($BW$7:$BX$32,$CW$66,1)=$BW122,INDEX($BW$7:$BX$32,$CW$66,2)=$BX122),$CW$66,"")</f>
        <v>15</v>
      </c>
      <c r="CX122" s="53">
        <f>IF(AND(INDEX($BW$7:$BX$32,$CX$66,1)=$BW122,INDEX($BW$7:$BX$32,$CX$66,2)=$BX122),$CX$66,"")</f>
        <v>17</v>
      </c>
      <c r="CY122" s="53">
        <f>IF(AND(INDEX($BW$7:$BX$32,$CY$66,1)=$BW122,INDEX($BW$7:$BX$32,$CY$66,2)=$BX122),$CY$66,"")</f>
        <v>19</v>
      </c>
      <c r="CZ122" s="53">
        <f>IF(AND(INDEX($BW$7:$BX$32,$CZ$66,1)=$BW122,INDEX($BW$7:$BX$32,$CZ$66,2)=$BX122),$CZ$66,"")</f>
        <v>21</v>
      </c>
      <c r="DA122" s="53">
        <f>IF(AND(INDEX($BW$7:$BX$32,$DA$66,1)=$BW122,INDEX($BW$7:$BX$32,$DA$66,2)=$BX122),$DA$66,"")</f>
        <v>23</v>
      </c>
      <c r="DB122" s="53">
        <f>IF(AND(INDEX($BW$7:$BX$32,$DB$66,1)=$BW122,INDEX($BW$7:$BX$32,$DB$66,2)=$BX122),$DB$66,"")</f>
        <v>25</v>
      </c>
      <c r="DC122" s="53" t="str">
        <f>IF(AND(INDEX($BW$54:$BX$63,$DC$66,1)=$BW122,INDEX($BW$54:$BX$63,$DC$66,2)=$BX122),$DC$66+100,"")</f>
        <v/>
      </c>
      <c r="DD122" s="53" t="str">
        <f>IF(AND(INDEX($BW$54:$BX$63,$DD$66,1)=$BW122,INDEX($BW$54:$BX$63,$DD$66,2)=$BX122),$DD$66+100,"")</f>
        <v/>
      </c>
      <c r="DE122" s="53" t="str">
        <f>IF(AND(INDEX($BW$54:$BX$63,$DE$66,1)=$BW122,INDEX($BW$54:$BX$63,$DE$66,2)=$BX122),$DE$66+100,"")</f>
        <v/>
      </c>
      <c r="DF122" s="53">
        <f>IF(AND(INDEX($BW$54:$BX$63,$DF$66,1)=$BW122,INDEX($BW$54:$BX$63,$DF$66,2)=$BX122),$DF$66+100,"")</f>
        <v>107</v>
      </c>
      <c r="DG122" s="53">
        <f>IF(AND(INDEX($BW$54:$BX$63,$DG$66,1)=$BW122,INDEX($BW$54:$BX$63,$DG$66,2)=$BX122),$DG$66+100,"")</f>
        <v>109</v>
      </c>
      <c r="DH122" s="53" t="str">
        <f t="shared" ref="DH122" si="513">IF(BY122&lt;&gt;"",IF(BU122="→",BY122,-BY122),"")</f>
        <v/>
      </c>
      <c r="DI122" s="47"/>
    </row>
    <row r="123" spans="1:114" ht="6" customHeight="1" x14ac:dyDescent="0.25">
      <c r="A123" s="190"/>
      <c r="B123" s="191"/>
      <c r="C123" s="191"/>
      <c r="D123" s="192"/>
      <c r="E123" s="158"/>
      <c r="F123" s="159"/>
      <c r="G123" s="160"/>
      <c r="H123" s="159"/>
      <c r="I123" s="160"/>
      <c r="J123" s="159"/>
      <c r="K123" s="160"/>
      <c r="L123" s="159"/>
      <c r="M123" s="160"/>
      <c r="N123" s="159"/>
      <c r="O123" s="160"/>
      <c r="P123" s="159"/>
      <c r="Q123" s="160"/>
      <c r="R123" s="159"/>
      <c r="S123" s="160"/>
      <c r="T123" s="159"/>
      <c r="U123" s="160"/>
      <c r="V123" s="159"/>
      <c r="W123" s="160"/>
      <c r="X123" s="159"/>
      <c r="Y123" s="160"/>
      <c r="Z123" s="159"/>
      <c r="AA123" s="160"/>
      <c r="AB123" s="159"/>
      <c r="AC123" s="160"/>
      <c r="AD123" s="159"/>
      <c r="AE123" s="160"/>
      <c r="AF123" s="159"/>
      <c r="AG123" s="160"/>
      <c r="AH123" s="159"/>
      <c r="AI123" s="160"/>
      <c r="AJ123" s="159"/>
      <c r="AK123" s="160"/>
      <c r="AL123" s="159"/>
      <c r="AM123" s="160"/>
      <c r="AN123" s="159"/>
      <c r="AO123" s="160"/>
      <c r="AP123" s="159"/>
      <c r="AQ123" s="160"/>
      <c r="AR123" s="159"/>
      <c r="AS123" s="160"/>
      <c r="AT123" s="159"/>
      <c r="AU123" s="160"/>
      <c r="AV123" s="159"/>
      <c r="AW123" s="160"/>
      <c r="AX123" s="159"/>
      <c r="AY123" s="160"/>
      <c r="AZ123" s="159"/>
      <c r="BA123" s="160"/>
      <c r="BB123" s="159"/>
      <c r="BC123" s="160"/>
      <c r="BD123" s="159"/>
      <c r="BE123" s="160"/>
      <c r="BF123" s="159"/>
      <c r="BG123" s="160"/>
      <c r="BH123" s="159"/>
      <c r="BI123" s="160"/>
      <c r="BJ123" s="159"/>
      <c r="BK123" s="160"/>
      <c r="BL123" s="159"/>
      <c r="BM123" s="160"/>
      <c r="BN123" s="159"/>
      <c r="BO123" s="160"/>
      <c r="BP123" s="159"/>
      <c r="BQ123" s="160"/>
      <c r="BR123" s="159"/>
      <c r="BS123" s="160"/>
      <c r="BT123" s="163"/>
      <c r="BU123" s="148"/>
      <c r="BV123" s="149"/>
      <c r="BW123" s="164"/>
      <c r="BX123" s="205"/>
      <c r="BY123" s="154"/>
      <c r="BZ123" s="155"/>
      <c r="CA123" s="155"/>
      <c r="CB123" s="155"/>
      <c r="CC123" s="155"/>
      <c r="CD123" s="155"/>
      <c r="CE123" s="345"/>
      <c r="CF123" s="345"/>
      <c r="CG123" s="345"/>
      <c r="CH123" s="346"/>
      <c r="CI123" s="366"/>
      <c r="CJ123" s="367"/>
      <c r="CK123" s="367"/>
      <c r="CL123" s="368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47"/>
    </row>
    <row r="124" spans="1:114" ht="6" customHeight="1" x14ac:dyDescent="0.25">
      <c r="A124" s="190"/>
      <c r="B124" s="191"/>
      <c r="C124" s="191"/>
      <c r="D124" s="192"/>
      <c r="E124" s="158"/>
      <c r="F124" s="161"/>
      <c r="G124" s="162"/>
      <c r="H124" s="161"/>
      <c r="I124" s="162"/>
      <c r="J124" s="161"/>
      <c r="K124" s="162"/>
      <c r="L124" s="161"/>
      <c r="M124" s="162"/>
      <c r="N124" s="161"/>
      <c r="O124" s="162"/>
      <c r="P124" s="161"/>
      <c r="Q124" s="162"/>
      <c r="R124" s="161"/>
      <c r="S124" s="162"/>
      <c r="T124" s="161"/>
      <c r="U124" s="162"/>
      <c r="V124" s="161"/>
      <c r="W124" s="162"/>
      <c r="X124" s="161"/>
      <c r="Y124" s="162"/>
      <c r="Z124" s="161"/>
      <c r="AA124" s="162"/>
      <c r="AB124" s="161"/>
      <c r="AC124" s="162"/>
      <c r="AD124" s="161"/>
      <c r="AE124" s="162"/>
      <c r="AF124" s="161"/>
      <c r="AG124" s="162"/>
      <c r="AH124" s="161"/>
      <c r="AI124" s="162"/>
      <c r="AJ124" s="161"/>
      <c r="AK124" s="162"/>
      <c r="AL124" s="161"/>
      <c r="AM124" s="162"/>
      <c r="AN124" s="161"/>
      <c r="AO124" s="162"/>
      <c r="AP124" s="161"/>
      <c r="AQ124" s="162"/>
      <c r="AR124" s="161"/>
      <c r="AS124" s="162"/>
      <c r="AT124" s="161"/>
      <c r="AU124" s="162"/>
      <c r="AV124" s="161"/>
      <c r="AW124" s="162"/>
      <c r="AX124" s="161"/>
      <c r="AY124" s="162"/>
      <c r="AZ124" s="161"/>
      <c r="BA124" s="162"/>
      <c r="BB124" s="161"/>
      <c r="BC124" s="162"/>
      <c r="BD124" s="161"/>
      <c r="BE124" s="162"/>
      <c r="BF124" s="161"/>
      <c r="BG124" s="162"/>
      <c r="BH124" s="161"/>
      <c r="BI124" s="162"/>
      <c r="BJ124" s="161"/>
      <c r="BK124" s="162"/>
      <c r="BL124" s="161"/>
      <c r="BM124" s="162"/>
      <c r="BN124" s="161"/>
      <c r="BO124" s="162"/>
      <c r="BP124" s="161"/>
      <c r="BQ124" s="162"/>
      <c r="BR124" s="161"/>
      <c r="BS124" s="162"/>
      <c r="BT124" s="163"/>
      <c r="BU124" s="148"/>
      <c r="BV124" s="149"/>
      <c r="BW124" s="152"/>
      <c r="BX124" s="204"/>
      <c r="BY124" s="154"/>
      <c r="BZ124" s="155"/>
      <c r="CA124" s="155"/>
      <c r="CB124" s="155"/>
      <c r="CC124" s="155"/>
      <c r="CD124" s="155"/>
      <c r="CE124" s="345"/>
      <c r="CF124" s="345"/>
      <c r="CG124" s="345"/>
      <c r="CH124" s="346"/>
      <c r="CI124" s="366"/>
      <c r="CJ124" s="367"/>
      <c r="CK124" s="367"/>
      <c r="CL124" s="368"/>
      <c r="CN124" s="53" t="str">
        <f>IF(SUM(BW124:BX124)=0,"",IF(CO124&gt;1,"Erreur",IF(CO124=0,"",SUM(CP124:DG125))))</f>
        <v/>
      </c>
      <c r="CO124" s="53">
        <f>COUNTA(CP124:DG124)-COUNTIF(CP124:DG124,"")</f>
        <v>10</v>
      </c>
      <c r="CP124" s="53" t="str">
        <f>IF(AND(INDEX($BW$7:$BX$32,$CP$66,1)=$BW124,INDEX($BW$7:$BX$32,$CP$66,2)=$BX124),$CP$66,"")</f>
        <v/>
      </c>
      <c r="CQ124" s="53" t="str">
        <f>IF(AND(INDEX($BW$7:$BX$32,$CQ$66,1)=$BW124,INDEX($BW$7:$BX$32,$CQ$66,2)=$BX124),$CQ$66,"")</f>
        <v/>
      </c>
      <c r="CR124" s="53" t="str">
        <f>IF(AND(INDEX($BW$7:$BX$32,$CR$66,1)=$BW124,INDEX($BW$7:$BX$32,$CR$66,2)=$BX124),$CR$66,"")</f>
        <v/>
      </c>
      <c r="CS124" s="53" t="str">
        <f>IF(AND(INDEX($BW$7:$BX$32,$CS$66,1)=$BW124,INDEX($BW$7:$BX$32,$CS$66,2)=$BX124),$CS$66,"")</f>
        <v/>
      </c>
      <c r="CT124" s="53" t="str">
        <f>IF(AND(INDEX($BW$7:$BX$32,$CT$66,1)=$BW124,INDEX($BW$7:$BX$32,$CT$66,2)=$BX124),$CT$66,"")</f>
        <v/>
      </c>
      <c r="CU124" s="53">
        <f>IF(AND(INDEX($BW$7:$BX$32,$CU$66,1)=$BW124,INDEX($BW$7:$BX$32,$CU$66,2)=$BX124),$CU$66,"")</f>
        <v>11</v>
      </c>
      <c r="CV124" s="53">
        <f>IF(AND(INDEX($BW$7:$BX$32,$CV$66,1)=$BW124,INDEX($BW$7:$BX$32,$CV$66,2)=$BX124),$CV$66,"")</f>
        <v>13</v>
      </c>
      <c r="CW124" s="53">
        <f>IF(AND(INDEX($BW$7:$BX$32,$CW$66,1)=$BW124,INDEX($BW$7:$BX$32,$CW$66,2)=$BX124),$CW$66,"")</f>
        <v>15</v>
      </c>
      <c r="CX124" s="53">
        <f>IF(AND(INDEX($BW$7:$BX$32,$CX$66,1)=$BW124,INDEX($BW$7:$BX$32,$CX$66,2)=$BX124),$CX$66,"")</f>
        <v>17</v>
      </c>
      <c r="CY124" s="53">
        <f>IF(AND(INDEX($BW$7:$BX$32,$CY$66,1)=$BW124,INDEX($BW$7:$BX$32,$CY$66,2)=$BX124),$CY$66,"")</f>
        <v>19</v>
      </c>
      <c r="CZ124" s="53">
        <f>IF(AND(INDEX($BW$7:$BX$32,$CZ$66,1)=$BW124,INDEX($BW$7:$BX$32,$CZ$66,2)=$BX124),$CZ$66,"")</f>
        <v>21</v>
      </c>
      <c r="DA124" s="53">
        <f>IF(AND(INDEX($BW$7:$BX$32,$DA$66,1)=$BW124,INDEX($BW$7:$BX$32,$DA$66,2)=$BX124),$DA$66,"")</f>
        <v>23</v>
      </c>
      <c r="DB124" s="53">
        <f>IF(AND(INDEX($BW$7:$BX$32,$DB$66,1)=$BW124,INDEX($BW$7:$BX$32,$DB$66,2)=$BX124),$DB$66,"")</f>
        <v>25</v>
      </c>
      <c r="DC124" s="53" t="str">
        <f>IF(AND(INDEX($BW$54:$BX$63,$DC$66,1)=$BW124,INDEX($BW$54:$BX$63,$DC$66,2)=$BX124),$DC$66+100,"")</f>
        <v/>
      </c>
      <c r="DD124" s="53" t="str">
        <f>IF(AND(INDEX($BW$54:$BX$63,$DD$66,1)=$BW124,INDEX($BW$54:$BX$63,$DD$66,2)=$BX124),$DD$66+100,"")</f>
        <v/>
      </c>
      <c r="DE124" s="53" t="str">
        <f>IF(AND(INDEX($BW$54:$BX$63,$DE$66,1)=$BW124,INDEX($BW$54:$BX$63,$DE$66,2)=$BX124),$DE$66+100,"")</f>
        <v/>
      </c>
      <c r="DF124" s="53">
        <f>IF(AND(INDEX($BW$54:$BX$63,$DF$66,1)=$BW124,INDEX($BW$54:$BX$63,$DF$66,2)=$BX124),$DF$66+100,"")</f>
        <v>107</v>
      </c>
      <c r="DG124" s="53">
        <f>IF(AND(INDEX($BW$54:$BX$63,$DG$66,1)=$BW124,INDEX($BW$54:$BX$63,$DG$66,2)=$BX124),$DG$66+100,"")</f>
        <v>109</v>
      </c>
      <c r="DH124" s="53" t="str">
        <f t="shared" ref="DH124" si="514">IF(BY124&lt;&gt;"",IF(BU124="→",BY124,-BY124),"")</f>
        <v/>
      </c>
      <c r="DI124" s="47"/>
    </row>
    <row r="125" spans="1:114" ht="6" customHeight="1" x14ac:dyDescent="0.25">
      <c r="A125" s="190"/>
      <c r="B125" s="191"/>
      <c r="C125" s="191"/>
      <c r="D125" s="192"/>
      <c r="E125" s="158"/>
      <c r="F125" s="159"/>
      <c r="G125" s="160"/>
      <c r="H125" s="159"/>
      <c r="I125" s="160"/>
      <c r="J125" s="159"/>
      <c r="K125" s="160"/>
      <c r="L125" s="159"/>
      <c r="M125" s="160"/>
      <c r="N125" s="159"/>
      <c r="O125" s="160"/>
      <c r="P125" s="159"/>
      <c r="Q125" s="160"/>
      <c r="R125" s="159"/>
      <c r="S125" s="160"/>
      <c r="T125" s="159"/>
      <c r="U125" s="160"/>
      <c r="V125" s="159"/>
      <c r="W125" s="160"/>
      <c r="X125" s="159"/>
      <c r="Y125" s="160"/>
      <c r="Z125" s="159"/>
      <c r="AA125" s="160"/>
      <c r="AB125" s="159"/>
      <c r="AC125" s="160"/>
      <c r="AD125" s="159"/>
      <c r="AE125" s="160"/>
      <c r="AF125" s="159"/>
      <c r="AG125" s="160"/>
      <c r="AH125" s="159"/>
      <c r="AI125" s="160"/>
      <c r="AJ125" s="159"/>
      <c r="AK125" s="160"/>
      <c r="AL125" s="159"/>
      <c r="AM125" s="160"/>
      <c r="AN125" s="159"/>
      <c r="AO125" s="160"/>
      <c r="AP125" s="159"/>
      <c r="AQ125" s="160"/>
      <c r="AR125" s="159"/>
      <c r="AS125" s="160"/>
      <c r="AT125" s="159"/>
      <c r="AU125" s="160"/>
      <c r="AV125" s="159"/>
      <c r="AW125" s="160"/>
      <c r="AX125" s="159"/>
      <c r="AY125" s="160"/>
      <c r="AZ125" s="159"/>
      <c r="BA125" s="160"/>
      <c r="BB125" s="159"/>
      <c r="BC125" s="160"/>
      <c r="BD125" s="159"/>
      <c r="BE125" s="160"/>
      <c r="BF125" s="159"/>
      <c r="BG125" s="160"/>
      <c r="BH125" s="159"/>
      <c r="BI125" s="160"/>
      <c r="BJ125" s="159"/>
      <c r="BK125" s="160"/>
      <c r="BL125" s="159"/>
      <c r="BM125" s="160"/>
      <c r="BN125" s="159"/>
      <c r="BO125" s="160"/>
      <c r="BP125" s="159"/>
      <c r="BQ125" s="160"/>
      <c r="BR125" s="159"/>
      <c r="BS125" s="160"/>
      <c r="BT125" s="163"/>
      <c r="BU125" s="148"/>
      <c r="BV125" s="149"/>
      <c r="BW125" s="164"/>
      <c r="BX125" s="205"/>
      <c r="BY125" s="154"/>
      <c r="BZ125" s="155"/>
      <c r="CA125" s="155"/>
      <c r="CB125" s="155"/>
      <c r="CC125" s="155"/>
      <c r="CD125" s="155"/>
      <c r="CE125" s="345"/>
      <c r="CF125" s="345"/>
      <c r="CG125" s="345"/>
      <c r="CH125" s="346"/>
      <c r="CI125" s="366"/>
      <c r="CJ125" s="367"/>
      <c r="CK125" s="367"/>
      <c r="CL125" s="368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47"/>
    </row>
    <row r="126" spans="1:114" ht="6" customHeight="1" x14ac:dyDescent="0.25">
      <c r="A126" s="190"/>
      <c r="B126" s="191"/>
      <c r="C126" s="191"/>
      <c r="D126" s="192"/>
      <c r="E126" s="158"/>
      <c r="F126" s="161"/>
      <c r="G126" s="162"/>
      <c r="H126" s="161"/>
      <c r="I126" s="162"/>
      <c r="J126" s="161"/>
      <c r="K126" s="162"/>
      <c r="L126" s="161"/>
      <c r="M126" s="162"/>
      <c r="N126" s="161"/>
      <c r="O126" s="162"/>
      <c r="P126" s="161"/>
      <c r="Q126" s="162"/>
      <c r="R126" s="161"/>
      <c r="S126" s="162"/>
      <c r="T126" s="161"/>
      <c r="U126" s="162"/>
      <c r="V126" s="161"/>
      <c r="W126" s="162"/>
      <c r="X126" s="161"/>
      <c r="Y126" s="162"/>
      <c r="Z126" s="161"/>
      <c r="AA126" s="162"/>
      <c r="AB126" s="161"/>
      <c r="AC126" s="162"/>
      <c r="AD126" s="161"/>
      <c r="AE126" s="162"/>
      <c r="AF126" s="161"/>
      <c r="AG126" s="162"/>
      <c r="AH126" s="161"/>
      <c r="AI126" s="162"/>
      <c r="AJ126" s="161"/>
      <c r="AK126" s="162"/>
      <c r="AL126" s="161"/>
      <c r="AM126" s="162"/>
      <c r="AN126" s="161"/>
      <c r="AO126" s="162"/>
      <c r="AP126" s="161"/>
      <c r="AQ126" s="162"/>
      <c r="AR126" s="161"/>
      <c r="AS126" s="162"/>
      <c r="AT126" s="161"/>
      <c r="AU126" s="162"/>
      <c r="AV126" s="161"/>
      <c r="AW126" s="162"/>
      <c r="AX126" s="161"/>
      <c r="AY126" s="162"/>
      <c r="AZ126" s="161"/>
      <c r="BA126" s="162"/>
      <c r="BB126" s="161"/>
      <c r="BC126" s="162"/>
      <c r="BD126" s="161"/>
      <c r="BE126" s="162"/>
      <c r="BF126" s="161"/>
      <c r="BG126" s="162"/>
      <c r="BH126" s="161"/>
      <c r="BI126" s="162"/>
      <c r="BJ126" s="161"/>
      <c r="BK126" s="162"/>
      <c r="BL126" s="161"/>
      <c r="BM126" s="162"/>
      <c r="BN126" s="161"/>
      <c r="BO126" s="162"/>
      <c r="BP126" s="161"/>
      <c r="BQ126" s="162"/>
      <c r="BR126" s="161"/>
      <c r="BS126" s="162"/>
      <c r="BT126" s="163"/>
      <c r="BU126" s="148"/>
      <c r="BV126" s="149"/>
      <c r="BW126" s="152"/>
      <c r="BX126" s="204"/>
      <c r="BY126" s="154"/>
      <c r="BZ126" s="155"/>
      <c r="CA126" s="155"/>
      <c r="CB126" s="155"/>
      <c r="CC126" s="155"/>
      <c r="CD126" s="155"/>
      <c r="CE126" s="345"/>
      <c r="CF126" s="345"/>
      <c r="CG126" s="345"/>
      <c r="CH126" s="346"/>
      <c r="CI126" s="366"/>
      <c r="CJ126" s="367"/>
      <c r="CK126" s="367"/>
      <c r="CL126" s="368"/>
      <c r="CN126" s="53" t="str">
        <f>IF(SUM(BW126:BX126)=0,"",IF(CO126&gt;1,"Erreur",IF(CO126=0,"",SUM(CP126:DG127))))</f>
        <v/>
      </c>
      <c r="CO126" s="53">
        <f>COUNTA(CP126:DG126)-COUNTIF(CP126:DG126,"")</f>
        <v>10</v>
      </c>
      <c r="CP126" s="53" t="str">
        <f>IF(AND(INDEX($BW$7:$BX$32,$CP$66,1)=$BW126,INDEX($BW$7:$BX$32,$CP$66,2)=$BX126),$CP$66,"")</f>
        <v/>
      </c>
      <c r="CQ126" s="53" t="str">
        <f>IF(AND(INDEX($BW$7:$BX$32,$CQ$66,1)=$BW126,INDEX($BW$7:$BX$32,$CQ$66,2)=$BX126),$CQ$66,"")</f>
        <v/>
      </c>
      <c r="CR126" s="53" t="str">
        <f>IF(AND(INDEX($BW$7:$BX$32,$CR$66,1)=$BW126,INDEX($BW$7:$BX$32,$CR$66,2)=$BX126),$CR$66,"")</f>
        <v/>
      </c>
      <c r="CS126" s="53" t="str">
        <f>IF(AND(INDEX($BW$7:$BX$32,$CS$66,1)=$BW126,INDEX($BW$7:$BX$32,$CS$66,2)=$BX126),$CS$66,"")</f>
        <v/>
      </c>
      <c r="CT126" s="53" t="str">
        <f>IF(AND(INDEX($BW$7:$BX$32,$CT$66,1)=$BW126,INDEX($BW$7:$BX$32,$CT$66,2)=$BX126),$CT$66,"")</f>
        <v/>
      </c>
      <c r="CU126" s="53">
        <f>IF(AND(INDEX($BW$7:$BX$32,$CU$66,1)=$BW126,INDEX($BW$7:$BX$32,$CU$66,2)=$BX126),$CU$66,"")</f>
        <v>11</v>
      </c>
      <c r="CV126" s="53">
        <f>IF(AND(INDEX($BW$7:$BX$32,$CV$66,1)=$BW126,INDEX($BW$7:$BX$32,$CV$66,2)=$BX126),$CV$66,"")</f>
        <v>13</v>
      </c>
      <c r="CW126" s="53">
        <f>IF(AND(INDEX($BW$7:$BX$32,$CW$66,1)=$BW126,INDEX($BW$7:$BX$32,$CW$66,2)=$BX126),$CW$66,"")</f>
        <v>15</v>
      </c>
      <c r="CX126" s="53">
        <f>IF(AND(INDEX($BW$7:$BX$32,$CX$66,1)=$BW126,INDEX($BW$7:$BX$32,$CX$66,2)=$BX126),$CX$66,"")</f>
        <v>17</v>
      </c>
      <c r="CY126" s="53">
        <f>IF(AND(INDEX($BW$7:$BX$32,$CY$66,1)=$BW126,INDEX($BW$7:$BX$32,$CY$66,2)=$BX126),$CY$66,"")</f>
        <v>19</v>
      </c>
      <c r="CZ126" s="53">
        <f>IF(AND(INDEX($BW$7:$BX$32,$CZ$66,1)=$BW126,INDEX($BW$7:$BX$32,$CZ$66,2)=$BX126),$CZ$66,"")</f>
        <v>21</v>
      </c>
      <c r="DA126" s="53">
        <f>IF(AND(INDEX($BW$7:$BX$32,$DA$66,1)=$BW126,INDEX($BW$7:$BX$32,$DA$66,2)=$BX126),$DA$66,"")</f>
        <v>23</v>
      </c>
      <c r="DB126" s="53">
        <f>IF(AND(INDEX($BW$7:$BX$32,$DB$66,1)=$BW126,INDEX($BW$7:$BX$32,$DB$66,2)=$BX126),$DB$66,"")</f>
        <v>25</v>
      </c>
      <c r="DC126" s="53" t="str">
        <f>IF(AND(INDEX($BW$54:$BX$63,$DC$66,1)=$BW126,INDEX($BW$54:$BX$63,$DC$66,2)=$BX126),$DC$66+100,"")</f>
        <v/>
      </c>
      <c r="DD126" s="53" t="str">
        <f>IF(AND(INDEX($BW$54:$BX$63,$DD$66,1)=$BW126,INDEX($BW$54:$BX$63,$DD$66,2)=$BX126),$DD$66+100,"")</f>
        <v/>
      </c>
      <c r="DE126" s="53" t="str">
        <f>IF(AND(INDEX($BW$54:$BX$63,$DE$66,1)=$BW126,INDEX($BW$54:$BX$63,$DE$66,2)=$BX126),$DE$66+100,"")</f>
        <v/>
      </c>
      <c r="DF126" s="53">
        <f>IF(AND(INDEX($BW$54:$BX$63,$DF$66,1)=$BW126,INDEX($BW$54:$BX$63,$DF$66,2)=$BX126),$DF$66+100,"")</f>
        <v>107</v>
      </c>
      <c r="DG126" s="53">
        <f>IF(AND(INDEX($BW$54:$BX$63,$DG$66,1)=$BW126,INDEX($BW$54:$BX$63,$DG$66,2)=$BX126),$DG$66+100,"")</f>
        <v>109</v>
      </c>
      <c r="DH126" s="53" t="str">
        <f t="shared" ref="DH126" si="515">IF(BY126&lt;&gt;"",IF(BU126="→",BY126,-BY126),"")</f>
        <v/>
      </c>
      <c r="DI126" s="47"/>
    </row>
    <row r="127" spans="1:114" ht="6" customHeight="1" x14ac:dyDescent="0.25">
      <c r="A127" s="190"/>
      <c r="B127" s="191"/>
      <c r="C127" s="191"/>
      <c r="D127" s="192"/>
      <c r="E127" s="158"/>
      <c r="F127" s="159"/>
      <c r="G127" s="160"/>
      <c r="H127" s="159"/>
      <c r="I127" s="160"/>
      <c r="J127" s="159"/>
      <c r="K127" s="160"/>
      <c r="L127" s="159"/>
      <c r="M127" s="160"/>
      <c r="N127" s="159"/>
      <c r="O127" s="160"/>
      <c r="P127" s="159"/>
      <c r="Q127" s="160"/>
      <c r="R127" s="159"/>
      <c r="S127" s="160"/>
      <c r="T127" s="159"/>
      <c r="U127" s="160"/>
      <c r="V127" s="159"/>
      <c r="W127" s="160"/>
      <c r="X127" s="159"/>
      <c r="Y127" s="160"/>
      <c r="Z127" s="159"/>
      <c r="AA127" s="160"/>
      <c r="AB127" s="159"/>
      <c r="AC127" s="160"/>
      <c r="AD127" s="159"/>
      <c r="AE127" s="160"/>
      <c r="AF127" s="159"/>
      <c r="AG127" s="160"/>
      <c r="AH127" s="159"/>
      <c r="AI127" s="160"/>
      <c r="AJ127" s="159"/>
      <c r="AK127" s="160"/>
      <c r="AL127" s="159"/>
      <c r="AM127" s="160"/>
      <c r="AN127" s="159"/>
      <c r="AO127" s="160"/>
      <c r="AP127" s="159"/>
      <c r="AQ127" s="160"/>
      <c r="AR127" s="159"/>
      <c r="AS127" s="160"/>
      <c r="AT127" s="159"/>
      <c r="AU127" s="160"/>
      <c r="AV127" s="159"/>
      <c r="AW127" s="160"/>
      <c r="AX127" s="159"/>
      <c r="AY127" s="160"/>
      <c r="AZ127" s="159"/>
      <c r="BA127" s="160"/>
      <c r="BB127" s="159"/>
      <c r="BC127" s="160"/>
      <c r="BD127" s="159"/>
      <c r="BE127" s="160"/>
      <c r="BF127" s="159"/>
      <c r="BG127" s="160"/>
      <c r="BH127" s="159"/>
      <c r="BI127" s="160"/>
      <c r="BJ127" s="159"/>
      <c r="BK127" s="160"/>
      <c r="BL127" s="159"/>
      <c r="BM127" s="160"/>
      <c r="BN127" s="159"/>
      <c r="BO127" s="160"/>
      <c r="BP127" s="159"/>
      <c r="BQ127" s="160"/>
      <c r="BR127" s="159"/>
      <c r="BS127" s="160"/>
      <c r="BT127" s="163"/>
      <c r="BU127" s="148"/>
      <c r="BV127" s="149"/>
      <c r="BW127" s="164"/>
      <c r="BX127" s="205"/>
      <c r="BY127" s="154"/>
      <c r="BZ127" s="155"/>
      <c r="CA127" s="155"/>
      <c r="CB127" s="155"/>
      <c r="CC127" s="155"/>
      <c r="CD127" s="155"/>
      <c r="CE127" s="345"/>
      <c r="CF127" s="345"/>
      <c r="CG127" s="345"/>
      <c r="CH127" s="346"/>
      <c r="CI127" s="366"/>
      <c r="CJ127" s="367"/>
      <c r="CK127" s="367"/>
      <c r="CL127" s="368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47"/>
    </row>
    <row r="128" spans="1:114" ht="6" customHeight="1" x14ac:dyDescent="0.25">
      <c r="A128" s="190"/>
      <c r="B128" s="191"/>
      <c r="C128" s="191"/>
      <c r="D128" s="192"/>
      <c r="E128" s="158"/>
      <c r="F128" s="161"/>
      <c r="G128" s="162"/>
      <c r="H128" s="161"/>
      <c r="I128" s="162"/>
      <c r="J128" s="161"/>
      <c r="K128" s="162"/>
      <c r="L128" s="161"/>
      <c r="M128" s="162"/>
      <c r="N128" s="161"/>
      <c r="O128" s="162"/>
      <c r="P128" s="161"/>
      <c r="Q128" s="162"/>
      <c r="R128" s="161"/>
      <c r="S128" s="162"/>
      <c r="T128" s="161"/>
      <c r="U128" s="162"/>
      <c r="V128" s="161"/>
      <c r="W128" s="162"/>
      <c r="X128" s="161"/>
      <c r="Y128" s="162"/>
      <c r="Z128" s="161"/>
      <c r="AA128" s="162"/>
      <c r="AB128" s="161"/>
      <c r="AC128" s="162"/>
      <c r="AD128" s="161"/>
      <c r="AE128" s="162"/>
      <c r="AF128" s="161"/>
      <c r="AG128" s="162"/>
      <c r="AH128" s="161"/>
      <c r="AI128" s="162"/>
      <c r="AJ128" s="161"/>
      <c r="AK128" s="162"/>
      <c r="AL128" s="161"/>
      <c r="AM128" s="162"/>
      <c r="AN128" s="161"/>
      <c r="AO128" s="162"/>
      <c r="AP128" s="161"/>
      <c r="AQ128" s="162"/>
      <c r="AR128" s="161"/>
      <c r="AS128" s="162"/>
      <c r="AT128" s="161"/>
      <c r="AU128" s="162"/>
      <c r="AV128" s="161"/>
      <c r="AW128" s="162"/>
      <c r="AX128" s="161"/>
      <c r="AY128" s="162"/>
      <c r="AZ128" s="161"/>
      <c r="BA128" s="162"/>
      <c r="BB128" s="161"/>
      <c r="BC128" s="162"/>
      <c r="BD128" s="161"/>
      <c r="BE128" s="162"/>
      <c r="BF128" s="161"/>
      <c r="BG128" s="162"/>
      <c r="BH128" s="161"/>
      <c r="BI128" s="162"/>
      <c r="BJ128" s="161"/>
      <c r="BK128" s="162"/>
      <c r="BL128" s="161"/>
      <c r="BM128" s="162"/>
      <c r="BN128" s="161"/>
      <c r="BO128" s="162"/>
      <c r="BP128" s="161"/>
      <c r="BQ128" s="162"/>
      <c r="BR128" s="161"/>
      <c r="BS128" s="162"/>
      <c r="BT128" s="163"/>
      <c r="BU128" s="148"/>
      <c r="BV128" s="149"/>
      <c r="BW128" s="152"/>
      <c r="BX128" s="204"/>
      <c r="BY128" s="154"/>
      <c r="BZ128" s="155"/>
      <c r="CA128" s="155"/>
      <c r="CB128" s="155"/>
      <c r="CC128" s="155"/>
      <c r="CD128" s="155"/>
      <c r="CE128" s="345"/>
      <c r="CF128" s="345"/>
      <c r="CG128" s="345"/>
      <c r="CH128" s="346"/>
      <c r="CI128" s="366"/>
      <c r="CJ128" s="367"/>
      <c r="CK128" s="367"/>
      <c r="CL128" s="368"/>
      <c r="CN128" s="53" t="str">
        <f>IF(SUM(BW128:BX128)=0,"",IF(CO128&gt;1,"Erreur",IF(CO128=0,"",SUM(CP128:DG129))))</f>
        <v/>
      </c>
      <c r="CO128" s="53">
        <f>COUNTA(CP128:DG128)-COUNTIF(CP128:DG128,"")</f>
        <v>10</v>
      </c>
      <c r="CP128" s="53" t="str">
        <f>IF(AND(INDEX($BW$7:$BX$32,$CP$66,1)=$BW128,INDEX($BW$7:$BX$32,$CP$66,2)=$BX128),$CP$66,"")</f>
        <v/>
      </c>
      <c r="CQ128" s="53" t="str">
        <f>IF(AND(INDEX($BW$7:$BX$32,$CQ$66,1)=$BW128,INDEX($BW$7:$BX$32,$CQ$66,2)=$BX128),$CQ$66,"")</f>
        <v/>
      </c>
      <c r="CR128" s="53" t="str">
        <f>IF(AND(INDEX($BW$7:$BX$32,$CR$66,1)=$BW128,INDEX($BW$7:$BX$32,$CR$66,2)=$BX128),$CR$66,"")</f>
        <v/>
      </c>
      <c r="CS128" s="53" t="str">
        <f>IF(AND(INDEX($BW$7:$BX$32,$CS$66,1)=$BW128,INDEX($BW$7:$BX$32,$CS$66,2)=$BX128),$CS$66,"")</f>
        <v/>
      </c>
      <c r="CT128" s="53" t="str">
        <f>IF(AND(INDEX($BW$7:$BX$32,$CT$66,1)=$BW128,INDEX($BW$7:$BX$32,$CT$66,2)=$BX128),$CT$66,"")</f>
        <v/>
      </c>
      <c r="CU128" s="53">
        <f>IF(AND(INDEX($BW$7:$BX$32,$CU$66,1)=$BW128,INDEX($BW$7:$BX$32,$CU$66,2)=$BX128),$CU$66,"")</f>
        <v>11</v>
      </c>
      <c r="CV128" s="53">
        <f>IF(AND(INDEX($BW$7:$BX$32,$CV$66,1)=$BW128,INDEX($BW$7:$BX$32,$CV$66,2)=$BX128),$CV$66,"")</f>
        <v>13</v>
      </c>
      <c r="CW128" s="53">
        <f>IF(AND(INDEX($BW$7:$BX$32,$CW$66,1)=$BW128,INDEX($BW$7:$BX$32,$CW$66,2)=$BX128),$CW$66,"")</f>
        <v>15</v>
      </c>
      <c r="CX128" s="53">
        <f>IF(AND(INDEX($BW$7:$BX$32,$CX$66,1)=$BW128,INDEX($BW$7:$BX$32,$CX$66,2)=$BX128),$CX$66,"")</f>
        <v>17</v>
      </c>
      <c r="CY128" s="53">
        <f>IF(AND(INDEX($BW$7:$BX$32,$CY$66,1)=$BW128,INDEX($BW$7:$BX$32,$CY$66,2)=$BX128),$CY$66,"")</f>
        <v>19</v>
      </c>
      <c r="CZ128" s="53">
        <f>IF(AND(INDEX($BW$7:$BX$32,$CZ$66,1)=$BW128,INDEX($BW$7:$BX$32,$CZ$66,2)=$BX128),$CZ$66,"")</f>
        <v>21</v>
      </c>
      <c r="DA128" s="53">
        <f>IF(AND(INDEX($BW$7:$BX$32,$DA$66,1)=$BW128,INDEX($BW$7:$BX$32,$DA$66,2)=$BX128),$DA$66,"")</f>
        <v>23</v>
      </c>
      <c r="DB128" s="53">
        <f>IF(AND(INDEX($BW$7:$BX$32,$DB$66,1)=$BW128,INDEX($BW$7:$BX$32,$DB$66,2)=$BX128),$DB$66,"")</f>
        <v>25</v>
      </c>
      <c r="DC128" s="53" t="str">
        <f>IF(AND(INDEX($BW$54:$BX$63,$DC$66,1)=$BW128,INDEX($BW$54:$BX$63,$DC$66,2)=$BX128),$DC$66+100,"")</f>
        <v/>
      </c>
      <c r="DD128" s="53" t="str">
        <f>IF(AND(INDEX($BW$54:$BX$63,$DD$66,1)=$BW128,INDEX($BW$54:$BX$63,$DD$66,2)=$BX128),$DD$66+100,"")</f>
        <v/>
      </c>
      <c r="DE128" s="53" t="str">
        <f>IF(AND(INDEX($BW$54:$BX$63,$DE$66,1)=$BW128,INDEX($BW$54:$BX$63,$DE$66,2)=$BX128),$DE$66+100,"")</f>
        <v/>
      </c>
      <c r="DF128" s="53">
        <f>IF(AND(INDEX($BW$54:$BX$63,$DF$66,1)=$BW128,INDEX($BW$54:$BX$63,$DF$66,2)=$BX128),$DF$66+100,"")</f>
        <v>107</v>
      </c>
      <c r="DG128" s="53">
        <f>IF(AND(INDEX($BW$54:$BX$63,$DG$66,1)=$BW128,INDEX($BW$54:$BX$63,$DG$66,2)=$BX128),$DG$66+100,"")</f>
        <v>109</v>
      </c>
      <c r="DH128" s="53" t="str">
        <f t="shared" ref="DH128" si="516">IF(BY128&lt;&gt;"",IF(BU128="→",BY128,-BY128),"")</f>
        <v/>
      </c>
      <c r="DI128" s="47"/>
    </row>
    <row r="129" spans="1:113" ht="6" customHeight="1" thickBot="1" x14ac:dyDescent="0.3">
      <c r="A129" s="190"/>
      <c r="B129" s="191"/>
      <c r="C129" s="191"/>
      <c r="D129" s="192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3"/>
      <c r="BU129" s="206"/>
      <c r="BV129" s="207"/>
      <c r="BW129" s="208"/>
      <c r="BX129" s="209"/>
      <c r="BY129" s="210"/>
      <c r="BZ129" s="211"/>
      <c r="CA129" s="211"/>
      <c r="CB129" s="211"/>
      <c r="CC129" s="211"/>
      <c r="CD129" s="211"/>
      <c r="CE129" s="352"/>
      <c r="CF129" s="352"/>
      <c r="CG129" s="352"/>
      <c r="CH129" s="353"/>
      <c r="CI129" s="369"/>
      <c r="CJ129" s="370"/>
      <c r="CK129" s="370"/>
      <c r="CL129" s="371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47"/>
    </row>
    <row r="130" spans="1:113" ht="6" customHeight="1" x14ac:dyDescent="0.25">
      <c r="A130" s="187" t="s">
        <v>25</v>
      </c>
      <c r="B130" s="188"/>
      <c r="C130" s="188"/>
      <c r="D130" s="189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54" t="s">
        <v>2</v>
      </c>
      <c r="BV130" s="55"/>
      <c r="BW130" s="55"/>
      <c r="BX130" s="55"/>
      <c r="BY130" s="60" t="s">
        <v>36</v>
      </c>
      <c r="BZ130" s="60"/>
      <c r="CA130" s="60"/>
      <c r="CB130" s="60"/>
      <c r="CC130" s="60"/>
      <c r="CD130" s="60"/>
      <c r="CE130" s="63" t="s">
        <v>7</v>
      </c>
      <c r="CF130" s="63"/>
      <c r="CG130" s="63"/>
      <c r="CH130" s="64"/>
      <c r="CI130" s="2"/>
      <c r="CJ130" s="2"/>
      <c r="CK130" s="2"/>
      <c r="CL130" s="3"/>
    </row>
    <row r="131" spans="1:113" ht="6" customHeight="1" x14ac:dyDescent="0.25">
      <c r="A131" s="190"/>
      <c r="B131" s="191"/>
      <c r="C131" s="191"/>
      <c r="D131" s="192"/>
      <c r="E131" s="196" t="str">
        <f>IF(E$4="","",E$4)</f>
        <v/>
      </c>
      <c r="F131" s="197"/>
      <c r="G131" s="197" t="str">
        <f t="shared" ref="G131" si="517">IF(G$4="","",G$4)</f>
        <v/>
      </c>
      <c r="H131" s="197"/>
      <c r="I131" s="171">
        <f t="shared" ref="I131" si="518">IF(I$4="","",I$4)</f>
        <v>1</v>
      </c>
      <c r="J131" s="172"/>
      <c r="K131" s="171">
        <f t="shared" ref="K131" si="519">IF(K$4="","",K$4)</f>
        <v>2</v>
      </c>
      <c r="L131" s="172"/>
      <c r="M131" s="171" t="str">
        <f t="shared" ref="M131" si="520">IF(M$4="","",M$4)</f>
        <v/>
      </c>
      <c r="N131" s="172"/>
      <c r="O131" s="171" t="str">
        <f t="shared" ref="O131" si="521">IF(O$4="","",O$4)</f>
        <v/>
      </c>
      <c r="P131" s="172"/>
      <c r="Q131" s="171" t="str">
        <f t="shared" ref="Q131" si="522">IF(Q$4="","",Q$4)</f>
        <v/>
      </c>
      <c r="R131" s="172"/>
      <c r="S131" s="171" t="str">
        <f t="shared" ref="S131" si="523">IF(S$4="","",S$4)</f>
        <v/>
      </c>
      <c r="T131" s="172"/>
      <c r="U131" s="171" t="str">
        <f t="shared" ref="U131" si="524">IF(U$4="","",U$4)</f>
        <v/>
      </c>
      <c r="V131" s="172"/>
      <c r="W131" s="171">
        <f t="shared" ref="W131" si="525">IF(W$4="","",W$4)</f>
        <v>3</v>
      </c>
      <c r="X131" s="172"/>
      <c r="Y131" s="171">
        <f t="shared" ref="Y131" si="526">IF(Y$4="","",Y$4)</f>
        <v>4</v>
      </c>
      <c r="Z131" s="172"/>
      <c r="AA131" s="171" t="str">
        <f t="shared" ref="AA131" si="527">IF(AA$4="","",AA$4)</f>
        <v/>
      </c>
      <c r="AB131" s="172"/>
      <c r="AC131" s="171" t="str">
        <f t="shared" ref="AC131" si="528">IF(AC$4="","",AC$4)</f>
        <v/>
      </c>
      <c r="AD131" s="172"/>
      <c r="AE131" s="171" t="str">
        <f t="shared" ref="AE131" si="529">IF(AE$4="","",AE$4)</f>
        <v/>
      </c>
      <c r="AF131" s="172"/>
      <c r="AG131" s="171" t="str">
        <f t="shared" ref="AG131" si="530">IF(AG$4="","",AG$4)</f>
        <v/>
      </c>
      <c r="AH131" s="172"/>
      <c r="AI131" s="171" t="str">
        <f t="shared" ref="AI131" si="531">IF(AI$4="","",AI$4)</f>
        <v/>
      </c>
      <c r="AJ131" s="172"/>
      <c r="AK131" s="171" t="str">
        <f t="shared" ref="AK131" si="532">IF(AK$4="","",AK$4)</f>
        <v/>
      </c>
      <c r="AL131" s="172"/>
      <c r="AM131" s="171">
        <f t="shared" ref="AM131" si="533">IF(AM$4="","",AM$4)</f>
        <v>5</v>
      </c>
      <c r="AN131" s="172"/>
      <c r="AO131" s="171" t="str">
        <f t="shared" ref="AO131" si="534">IF(AO$4="","",AO$4)</f>
        <v/>
      </c>
      <c r="AP131" s="172"/>
      <c r="AQ131" s="171">
        <f t="shared" ref="AQ131" si="535">IF(AQ$4="","",AQ$4)</f>
        <v>6</v>
      </c>
      <c r="AR131" s="172"/>
      <c r="AS131" s="171">
        <f t="shared" ref="AS131" si="536">IF(AS$4="","",AS$4)</f>
        <v>7</v>
      </c>
      <c r="AT131" s="172"/>
      <c r="AU131" s="171" t="str">
        <f t="shared" ref="AU131" si="537">IF(AU$4="","",AU$4)</f>
        <v/>
      </c>
      <c r="AV131" s="172"/>
      <c r="AW131" s="171" t="str">
        <f t="shared" ref="AW131" si="538">IF(AW$4="","",AW$4)</f>
        <v/>
      </c>
      <c r="AX131" s="172"/>
      <c r="AY131" s="171" t="str">
        <f t="shared" ref="AY131" si="539">IF(AY$4="","",AY$4)</f>
        <v/>
      </c>
      <c r="AZ131" s="172"/>
      <c r="BA131" s="171" t="str">
        <f t="shared" ref="BA131" si="540">IF(BA$4="","",BA$4)</f>
        <v/>
      </c>
      <c r="BB131" s="172"/>
      <c r="BC131" s="171">
        <f t="shared" ref="BC131" si="541">IF(BC$4="","",BC$4)</f>
        <v>8</v>
      </c>
      <c r="BD131" s="172"/>
      <c r="BE131" s="171">
        <f t="shared" ref="BE131" si="542">IF(BE$4="","",BE$4)</f>
        <v>9</v>
      </c>
      <c r="BF131" s="172"/>
      <c r="BG131" s="171" t="str">
        <f t="shared" ref="BG131" si="543">IF(BG$4="","",BG$4)</f>
        <v/>
      </c>
      <c r="BH131" s="172"/>
      <c r="BI131" s="171" t="str">
        <f t="shared" ref="BI131" si="544">IF(BI$4="","",BI$4)</f>
        <v/>
      </c>
      <c r="BJ131" s="172"/>
      <c r="BK131" s="171" t="str">
        <f t="shared" ref="BK131" si="545">IF(BK$4="","",BK$4)</f>
        <v/>
      </c>
      <c r="BL131" s="172"/>
      <c r="BM131" s="171" t="str">
        <f t="shared" ref="BM131" si="546">IF(BM$4="","",BM$4)</f>
        <v/>
      </c>
      <c r="BN131" s="172"/>
      <c r="BO131" s="171" t="str">
        <f t="shared" ref="BO131" si="547">IF(BO$4="","",BO$4)</f>
        <v/>
      </c>
      <c r="BP131" s="172"/>
      <c r="BQ131" s="171" t="str">
        <f t="shared" ref="BQ131" si="548">IF(BQ$4="","",BQ$4)</f>
        <v/>
      </c>
      <c r="BR131" s="172"/>
      <c r="BS131" s="171" t="str">
        <f t="shared" ref="BS131" si="549">IF(BS$4="","",BS$4)</f>
        <v/>
      </c>
      <c r="BT131" s="175"/>
      <c r="BU131" s="56"/>
      <c r="BV131" s="57"/>
      <c r="BW131" s="57"/>
      <c r="BX131" s="57"/>
      <c r="BY131" s="61"/>
      <c r="BZ131" s="61"/>
      <c r="CA131" s="61"/>
      <c r="CB131" s="61"/>
      <c r="CC131" s="61"/>
      <c r="CD131" s="61"/>
      <c r="CE131" s="65"/>
      <c r="CF131" s="65"/>
      <c r="CG131" s="65"/>
      <c r="CH131" s="66"/>
      <c r="CI131" s="1"/>
      <c r="CJ131" s="1"/>
      <c r="CK131" s="1"/>
      <c r="CL131" s="4"/>
    </row>
    <row r="132" spans="1:113" ht="6" customHeight="1" x14ac:dyDescent="0.25">
      <c r="A132" s="190"/>
      <c r="B132" s="191"/>
      <c r="C132" s="191"/>
      <c r="D132" s="192"/>
      <c r="E132" s="198"/>
      <c r="F132" s="199"/>
      <c r="G132" s="199"/>
      <c r="H132" s="199"/>
      <c r="I132" s="173"/>
      <c r="J132" s="174"/>
      <c r="K132" s="173"/>
      <c r="L132" s="174"/>
      <c r="M132" s="173"/>
      <c r="N132" s="174"/>
      <c r="O132" s="173"/>
      <c r="P132" s="174"/>
      <c r="Q132" s="173"/>
      <c r="R132" s="174"/>
      <c r="S132" s="173"/>
      <c r="T132" s="174"/>
      <c r="U132" s="173"/>
      <c r="V132" s="174"/>
      <c r="W132" s="173"/>
      <c r="X132" s="174"/>
      <c r="Y132" s="173"/>
      <c r="Z132" s="174"/>
      <c r="AA132" s="173"/>
      <c r="AB132" s="174"/>
      <c r="AC132" s="173"/>
      <c r="AD132" s="174"/>
      <c r="AE132" s="173"/>
      <c r="AF132" s="174"/>
      <c r="AG132" s="173"/>
      <c r="AH132" s="174"/>
      <c r="AI132" s="173"/>
      <c r="AJ132" s="174"/>
      <c r="AK132" s="173"/>
      <c r="AL132" s="174"/>
      <c r="AM132" s="173"/>
      <c r="AN132" s="174"/>
      <c r="AO132" s="173"/>
      <c r="AP132" s="174"/>
      <c r="AQ132" s="173"/>
      <c r="AR132" s="174"/>
      <c r="AS132" s="173"/>
      <c r="AT132" s="174"/>
      <c r="AU132" s="173"/>
      <c r="AV132" s="174"/>
      <c r="AW132" s="173"/>
      <c r="AX132" s="174"/>
      <c r="AY132" s="173"/>
      <c r="AZ132" s="174"/>
      <c r="BA132" s="173"/>
      <c r="BB132" s="174"/>
      <c r="BC132" s="173"/>
      <c r="BD132" s="174"/>
      <c r="BE132" s="173"/>
      <c r="BF132" s="174"/>
      <c r="BG132" s="173"/>
      <c r="BH132" s="174"/>
      <c r="BI132" s="173"/>
      <c r="BJ132" s="174"/>
      <c r="BK132" s="173"/>
      <c r="BL132" s="174"/>
      <c r="BM132" s="173"/>
      <c r="BN132" s="174"/>
      <c r="BO132" s="173"/>
      <c r="BP132" s="174"/>
      <c r="BQ132" s="173"/>
      <c r="BR132" s="174"/>
      <c r="BS132" s="173"/>
      <c r="BT132" s="176"/>
      <c r="BU132" s="56"/>
      <c r="BV132" s="57"/>
      <c r="BW132" s="57"/>
      <c r="BX132" s="57"/>
      <c r="BY132" s="61"/>
      <c r="BZ132" s="61"/>
      <c r="CA132" s="61"/>
      <c r="CB132" s="61"/>
      <c r="CC132" s="61"/>
      <c r="CD132" s="61"/>
      <c r="CE132" s="65"/>
      <c r="CF132" s="65"/>
      <c r="CG132" s="65"/>
      <c r="CH132" s="66"/>
      <c r="CI132" s="1"/>
      <c r="CJ132" s="1"/>
      <c r="CK132" s="1"/>
      <c r="CL132" s="4"/>
      <c r="DH132" s="52" t="s">
        <v>24</v>
      </c>
      <c r="DI132" s="49"/>
    </row>
    <row r="133" spans="1:113" ht="6" customHeight="1" thickBot="1" x14ac:dyDescent="0.3">
      <c r="A133" s="190"/>
      <c r="B133" s="191"/>
      <c r="C133" s="191"/>
      <c r="D133" s="192"/>
      <c r="E133" s="158"/>
      <c r="F133" s="159"/>
      <c r="G133" s="160"/>
      <c r="H133" s="159"/>
      <c r="I133" s="160"/>
      <c r="J133" s="159"/>
      <c r="K133" s="160"/>
      <c r="L133" s="159"/>
      <c r="M133" s="160"/>
      <c r="N133" s="159"/>
      <c r="O133" s="160"/>
      <c r="P133" s="159"/>
      <c r="Q133" s="160"/>
      <c r="R133" s="159"/>
      <c r="S133" s="160"/>
      <c r="T133" s="159"/>
      <c r="U133" s="160"/>
      <c r="V133" s="159"/>
      <c r="W133" s="160"/>
      <c r="X133" s="159"/>
      <c r="Y133" s="160"/>
      <c r="Z133" s="159"/>
      <c r="AA133" s="160"/>
      <c r="AB133" s="159"/>
      <c r="AC133" s="160"/>
      <c r="AD133" s="159"/>
      <c r="AE133" s="160"/>
      <c r="AF133" s="159"/>
      <c r="AG133" s="160"/>
      <c r="AH133" s="159"/>
      <c r="AI133" s="160"/>
      <c r="AJ133" s="159"/>
      <c r="AK133" s="160"/>
      <c r="AL133" s="159"/>
      <c r="AM133" s="160"/>
      <c r="AN133" s="159"/>
      <c r="AO133" s="160"/>
      <c r="AP133" s="159"/>
      <c r="AQ133" s="160"/>
      <c r="AR133" s="159"/>
      <c r="AS133" s="160"/>
      <c r="AT133" s="159"/>
      <c r="AU133" s="160"/>
      <c r="AV133" s="159"/>
      <c r="AW133" s="160"/>
      <c r="AX133" s="159"/>
      <c r="AY133" s="160"/>
      <c r="AZ133" s="159"/>
      <c r="BA133" s="160"/>
      <c r="BB133" s="159"/>
      <c r="BC133" s="160"/>
      <c r="BD133" s="159"/>
      <c r="BE133" s="160"/>
      <c r="BF133" s="159"/>
      <c r="BG133" s="160"/>
      <c r="BH133" s="159"/>
      <c r="BI133" s="160"/>
      <c r="BJ133" s="159"/>
      <c r="BK133" s="160"/>
      <c r="BL133" s="159"/>
      <c r="BM133" s="160"/>
      <c r="BN133" s="159"/>
      <c r="BO133" s="160"/>
      <c r="BP133" s="159"/>
      <c r="BQ133" s="160"/>
      <c r="BR133" s="159"/>
      <c r="BS133" s="160"/>
      <c r="BT133" s="163"/>
      <c r="BU133" s="58"/>
      <c r="BV133" s="59"/>
      <c r="BW133" s="59"/>
      <c r="BX133" s="59"/>
      <c r="BY133" s="62"/>
      <c r="BZ133" s="62"/>
      <c r="CA133" s="62"/>
      <c r="CB133" s="62"/>
      <c r="CC133" s="62"/>
      <c r="CD133" s="62"/>
      <c r="CE133" s="67"/>
      <c r="CF133" s="67"/>
      <c r="CG133" s="67"/>
      <c r="CH133" s="68"/>
      <c r="CI133" s="1"/>
      <c r="CJ133" s="1"/>
      <c r="CK133" s="1"/>
      <c r="CL133" s="4"/>
      <c r="DH133" s="53"/>
      <c r="DI133" s="47"/>
    </row>
    <row r="134" spans="1:113" ht="6" customHeight="1" x14ac:dyDescent="0.25">
      <c r="A134" s="190"/>
      <c r="B134" s="191"/>
      <c r="C134" s="191"/>
      <c r="D134" s="192"/>
      <c r="E134" s="158"/>
      <c r="F134" s="161"/>
      <c r="G134" s="162"/>
      <c r="H134" s="161"/>
      <c r="I134" s="162"/>
      <c r="J134" s="161"/>
      <c r="K134" s="162"/>
      <c r="L134" s="161"/>
      <c r="M134" s="162"/>
      <c r="N134" s="161"/>
      <c r="O134" s="162"/>
      <c r="P134" s="161"/>
      <c r="Q134" s="162"/>
      <c r="R134" s="161"/>
      <c r="S134" s="162"/>
      <c r="T134" s="161"/>
      <c r="U134" s="162"/>
      <c r="V134" s="161"/>
      <c r="W134" s="162"/>
      <c r="X134" s="161"/>
      <c r="Y134" s="162"/>
      <c r="Z134" s="161"/>
      <c r="AA134" s="162"/>
      <c r="AB134" s="161"/>
      <c r="AC134" s="162"/>
      <c r="AD134" s="161"/>
      <c r="AE134" s="162"/>
      <c r="AF134" s="161"/>
      <c r="AG134" s="162"/>
      <c r="AH134" s="161"/>
      <c r="AI134" s="162"/>
      <c r="AJ134" s="161"/>
      <c r="AK134" s="162"/>
      <c r="AL134" s="161"/>
      <c r="AM134" s="162"/>
      <c r="AN134" s="161"/>
      <c r="AO134" s="162"/>
      <c r="AP134" s="161"/>
      <c r="AQ134" s="162"/>
      <c r="AR134" s="161"/>
      <c r="AS134" s="162"/>
      <c r="AT134" s="161"/>
      <c r="AU134" s="162"/>
      <c r="AV134" s="161"/>
      <c r="AW134" s="162"/>
      <c r="AX134" s="161"/>
      <c r="AY134" s="162"/>
      <c r="AZ134" s="161"/>
      <c r="BA134" s="162"/>
      <c r="BB134" s="161"/>
      <c r="BC134" s="162"/>
      <c r="BD134" s="161"/>
      <c r="BE134" s="162"/>
      <c r="BF134" s="161"/>
      <c r="BG134" s="162"/>
      <c r="BH134" s="161"/>
      <c r="BI134" s="162"/>
      <c r="BJ134" s="161"/>
      <c r="BK134" s="162"/>
      <c r="BL134" s="161"/>
      <c r="BM134" s="162"/>
      <c r="BN134" s="161"/>
      <c r="BO134" s="162"/>
      <c r="BP134" s="161"/>
      <c r="BQ134" s="162"/>
      <c r="BR134" s="161"/>
      <c r="BS134" s="162"/>
      <c r="BT134" s="163"/>
      <c r="BU134" s="177" t="s">
        <v>23</v>
      </c>
      <c r="BV134" s="178"/>
      <c r="BW134" s="182">
        <v>5</v>
      </c>
      <c r="BX134" s="182">
        <v>7</v>
      </c>
      <c r="BY134" s="183">
        <f>IF(AND(CN134&gt;0,CN134&lt;30),INDEX($BY$7:$CG$32,CN134,1),IF(AND(CN134&gt;100,CN134&lt;130),INDEX($BY$54:$CD$63,CN134-100,1),""))</f>
        <v>4.6500000000000004</v>
      </c>
      <c r="BZ134" s="183"/>
      <c r="CA134" s="183"/>
      <c r="CB134" s="183"/>
      <c r="CC134" s="183"/>
      <c r="CD134" s="183"/>
      <c r="CE134" s="339">
        <v>0.4</v>
      </c>
      <c r="CF134" s="339"/>
      <c r="CG134" s="339"/>
      <c r="CH134" s="340"/>
      <c r="CI134" s="357" t="s">
        <v>37</v>
      </c>
      <c r="CJ134" s="358"/>
      <c r="CK134" s="358"/>
      <c r="CL134" s="359"/>
      <c r="CN134" s="53">
        <f>IF(SUM(BW134:BX134)=0,"",IF(CO134&gt;1,"Erreur",IF(CO134=0,"",SUM(CP134:DG135))))</f>
        <v>9</v>
      </c>
      <c r="CO134" s="53">
        <f>COUNTA(CP134:DG134)-COUNTIF(CP134:DG134,"")</f>
        <v>1</v>
      </c>
      <c r="CP134" s="53" t="str">
        <f>IF(AND(INDEX($BW$7:$BX$32,$CP$66,1)=$BW134,INDEX($BW$7:$BX$32,$CP$66,2)=$BX134),$CP$66,"")</f>
        <v/>
      </c>
      <c r="CQ134" s="53" t="str">
        <f>IF(AND(INDEX($BW$7:$BX$32,$CQ$66,1)=$BW134,INDEX($BW$7:$BX$32,$CQ$66,2)=$BX134),$CQ$66,"")</f>
        <v/>
      </c>
      <c r="CR134" s="53" t="str">
        <f>IF(AND(INDEX($BW$7:$BX$32,$CR$66,1)=$BW134,INDEX($BW$7:$BX$32,$CR$66,2)=$BX134),$CR$66,"")</f>
        <v/>
      </c>
      <c r="CS134" s="53" t="str">
        <f>IF(AND(INDEX($BW$7:$BX$32,$CS$66,1)=$BW134,INDEX($BW$7:$BX$32,$CS$66,2)=$BX134),$CS$66,"")</f>
        <v/>
      </c>
      <c r="CT134" s="53">
        <f>IF(AND(INDEX($BW$7:$BX$32,$CT$66,1)=$BW134,INDEX($BW$7:$BX$32,$CT$66,2)=$BX134),$CT$66,"")</f>
        <v>9</v>
      </c>
      <c r="CU134" s="53" t="str">
        <f>IF(AND(INDEX($BW$7:$BX$32,$CU$66,1)=$BW134,INDEX($BW$7:$BX$32,$CU$66,2)=$BX134),$CU$66,"")</f>
        <v/>
      </c>
      <c r="CV134" s="53" t="str">
        <f>IF(AND(INDEX($BW$7:$BX$32,$CV$66,1)=$BW134,INDEX($BW$7:$BX$32,$CV$66,2)=$BX134),$CV$66,"")</f>
        <v/>
      </c>
      <c r="CW134" s="53" t="str">
        <f>IF(AND(INDEX($BW$7:$BX$32,$CW$66,1)=$BW134,INDEX($BW$7:$BX$32,$CW$66,2)=$BX134),$CW$66,"")</f>
        <v/>
      </c>
      <c r="CX134" s="53" t="str">
        <f>IF(AND(INDEX($BW$7:$BX$32,$CX$66,1)=$BW134,INDEX($BW$7:$BX$32,$CX$66,2)=$BX134),$CX$66,"")</f>
        <v/>
      </c>
      <c r="CY134" s="53" t="str">
        <f>IF(AND(INDEX($BW$7:$BX$32,$CY$66,1)=$BW134,INDEX($BW$7:$BX$32,$CY$66,2)=$BX134),$CY$66,"")</f>
        <v/>
      </c>
      <c r="CZ134" s="53" t="str">
        <f>IF(AND(INDEX($BW$7:$BX$32,$CZ$66,1)=$BW134,INDEX($BW$7:$BX$32,$CZ$66,2)=$BX134),$CZ$66,"")</f>
        <v/>
      </c>
      <c r="DA134" s="53" t="str">
        <f>IF(AND(INDEX($BW$7:$BX$32,$DA$66,1)=$BW134,INDEX($BW$7:$BX$32,$DA$66,2)=$BX134),$DA$66,"")</f>
        <v/>
      </c>
      <c r="DB134" s="53" t="str">
        <f>IF(AND(INDEX($BW$7:$BX$32,$DB$66,1)=$BW134,INDEX($BW$7:$BX$32,$DB$66,2)=$BX134),$DB$66,"")</f>
        <v/>
      </c>
      <c r="DC134" s="53" t="str">
        <f>IF(AND(INDEX($BW$54:$BX$63,$DC$66,1)=$BW134,INDEX($BW$54:$BX$63,$DC$66,2)=$BX134),$DC$66+100,"")</f>
        <v/>
      </c>
      <c r="DD134" s="53" t="str">
        <f>IF(AND(INDEX($BW$54:$BX$63,$DD$66,1)=$BW134,INDEX($BW$54:$BX$63,$DD$66,2)=$BX134),$DD$66+100,"")</f>
        <v/>
      </c>
      <c r="DE134" s="53" t="str">
        <f>IF(AND(INDEX($BW$54:$BX$63,$DE$66,1)=$BW134,INDEX($BW$54:$BX$63,$DE$66,2)=$BX134),$DE$66+100,"")</f>
        <v/>
      </c>
      <c r="DF134" s="53" t="str">
        <f>IF(AND(INDEX($BW$54:$BX$63,$DF$66,1)=$BW134,INDEX($BW$54:$BX$63,$DF$66,2)=$BX134),$DF$66+100,"")</f>
        <v/>
      </c>
      <c r="DG134" s="53" t="str">
        <f>IF(AND(INDEX($BW$54:$BX$63,$DG$66,1)=$BW134,INDEX($BW$54:$BX$63,$DG$66,2)=$BX134),$DG$66+100,"")</f>
        <v/>
      </c>
      <c r="DH134" s="53">
        <f>IF(BY134&lt;&gt;"",IF(BU134="→",BY134,-BY134),"")</f>
        <v>4.6500000000000004</v>
      </c>
      <c r="DI134" s="47"/>
    </row>
    <row r="135" spans="1:113" ht="6" customHeight="1" x14ac:dyDescent="0.25">
      <c r="A135" s="190"/>
      <c r="B135" s="191"/>
      <c r="C135" s="191"/>
      <c r="D135" s="192"/>
      <c r="E135" s="158"/>
      <c r="F135" s="159"/>
      <c r="G135" s="160"/>
      <c r="H135" s="159"/>
      <c r="I135" s="160"/>
      <c r="J135" s="159"/>
      <c r="K135" s="160"/>
      <c r="L135" s="159"/>
      <c r="M135" s="160"/>
      <c r="N135" s="159"/>
      <c r="O135" s="160"/>
      <c r="P135" s="159"/>
      <c r="Q135" s="160"/>
      <c r="R135" s="159"/>
      <c r="S135" s="160"/>
      <c r="T135" s="159"/>
      <c r="U135" s="160"/>
      <c r="V135" s="159"/>
      <c r="W135" s="160"/>
      <c r="X135" s="159"/>
      <c r="Y135" s="160"/>
      <c r="Z135" s="159"/>
      <c r="AA135" s="160"/>
      <c r="AB135" s="159"/>
      <c r="AC135" s="160"/>
      <c r="AD135" s="159"/>
      <c r="AE135" s="160"/>
      <c r="AF135" s="159"/>
      <c r="AG135" s="160"/>
      <c r="AH135" s="159"/>
      <c r="AI135" s="160"/>
      <c r="AJ135" s="159"/>
      <c r="AK135" s="160"/>
      <c r="AL135" s="159"/>
      <c r="AM135" s="160"/>
      <c r="AN135" s="159"/>
      <c r="AO135" s="160"/>
      <c r="AP135" s="159"/>
      <c r="AQ135" s="160"/>
      <c r="AR135" s="159"/>
      <c r="AS135" s="160"/>
      <c r="AT135" s="159"/>
      <c r="AU135" s="160"/>
      <c r="AV135" s="159"/>
      <c r="AW135" s="160"/>
      <c r="AX135" s="159"/>
      <c r="AY135" s="160"/>
      <c r="AZ135" s="159"/>
      <c r="BA135" s="160"/>
      <c r="BB135" s="159"/>
      <c r="BC135" s="160"/>
      <c r="BD135" s="159"/>
      <c r="BE135" s="160"/>
      <c r="BF135" s="159"/>
      <c r="BG135" s="160"/>
      <c r="BH135" s="159"/>
      <c r="BI135" s="160"/>
      <c r="BJ135" s="159"/>
      <c r="BK135" s="160"/>
      <c r="BL135" s="159"/>
      <c r="BM135" s="160"/>
      <c r="BN135" s="159"/>
      <c r="BO135" s="160"/>
      <c r="BP135" s="159"/>
      <c r="BQ135" s="160"/>
      <c r="BR135" s="159"/>
      <c r="BS135" s="160"/>
      <c r="BT135" s="163"/>
      <c r="BU135" s="179"/>
      <c r="BV135" s="180"/>
      <c r="BW135" s="203"/>
      <c r="BX135" s="203"/>
      <c r="BY135" s="185"/>
      <c r="BZ135" s="185"/>
      <c r="CA135" s="185"/>
      <c r="CB135" s="185"/>
      <c r="CC135" s="185"/>
      <c r="CD135" s="185"/>
      <c r="CE135" s="341"/>
      <c r="CF135" s="341"/>
      <c r="CG135" s="341"/>
      <c r="CH135" s="342"/>
      <c r="CI135" s="360"/>
      <c r="CJ135" s="361"/>
      <c r="CK135" s="361"/>
      <c r="CL135" s="362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47"/>
    </row>
    <row r="136" spans="1:113" ht="6" customHeight="1" x14ac:dyDescent="0.25">
      <c r="A136" s="190"/>
      <c r="B136" s="191"/>
      <c r="C136" s="191"/>
      <c r="D136" s="192"/>
      <c r="E136" s="158"/>
      <c r="F136" s="161"/>
      <c r="G136" s="162"/>
      <c r="H136" s="161"/>
      <c r="I136" s="162"/>
      <c r="J136" s="161"/>
      <c r="K136" s="162"/>
      <c r="L136" s="161"/>
      <c r="M136" s="162"/>
      <c r="N136" s="161"/>
      <c r="O136" s="162"/>
      <c r="P136" s="161"/>
      <c r="Q136" s="162"/>
      <c r="R136" s="161"/>
      <c r="S136" s="162"/>
      <c r="T136" s="161"/>
      <c r="U136" s="162"/>
      <c r="V136" s="161"/>
      <c r="W136" s="162"/>
      <c r="X136" s="161"/>
      <c r="Y136" s="162"/>
      <c r="Z136" s="161"/>
      <c r="AA136" s="162"/>
      <c r="AB136" s="161"/>
      <c r="AC136" s="162"/>
      <c r="AD136" s="161"/>
      <c r="AE136" s="162"/>
      <c r="AF136" s="161"/>
      <c r="AG136" s="162"/>
      <c r="AH136" s="161"/>
      <c r="AI136" s="162"/>
      <c r="AJ136" s="161"/>
      <c r="AK136" s="162"/>
      <c r="AL136" s="161"/>
      <c r="AM136" s="162"/>
      <c r="AN136" s="161"/>
      <c r="AO136" s="162"/>
      <c r="AP136" s="161"/>
      <c r="AQ136" s="162"/>
      <c r="AR136" s="161"/>
      <c r="AS136" s="162"/>
      <c r="AT136" s="161"/>
      <c r="AU136" s="162"/>
      <c r="AV136" s="161"/>
      <c r="AW136" s="162"/>
      <c r="AX136" s="161"/>
      <c r="AY136" s="162"/>
      <c r="AZ136" s="161"/>
      <c r="BA136" s="162"/>
      <c r="BB136" s="161"/>
      <c r="BC136" s="162"/>
      <c r="BD136" s="161"/>
      <c r="BE136" s="162"/>
      <c r="BF136" s="161"/>
      <c r="BG136" s="162"/>
      <c r="BH136" s="161"/>
      <c r="BI136" s="162"/>
      <c r="BJ136" s="161"/>
      <c r="BK136" s="162"/>
      <c r="BL136" s="161"/>
      <c r="BM136" s="162"/>
      <c r="BN136" s="161"/>
      <c r="BO136" s="162"/>
      <c r="BP136" s="161"/>
      <c r="BQ136" s="162"/>
      <c r="BR136" s="161"/>
      <c r="BS136" s="162"/>
      <c r="BT136" s="163"/>
      <c r="BU136" s="169" t="s">
        <v>22</v>
      </c>
      <c r="BV136" s="170"/>
      <c r="BW136" s="202">
        <v>2</v>
      </c>
      <c r="BX136" s="202">
        <v>5</v>
      </c>
      <c r="BY136" s="167">
        <f>DH136</f>
        <v>30.6</v>
      </c>
      <c r="BZ136" s="167"/>
      <c r="CA136" s="167"/>
      <c r="CB136" s="167"/>
      <c r="CC136" s="167"/>
      <c r="CD136" s="167"/>
      <c r="CE136" s="343">
        <f>IF(BU136&lt;&gt;"",CE134-SUM(CE138:CG149),"")</f>
        <v>0.2</v>
      </c>
      <c r="CF136" s="343"/>
      <c r="CG136" s="343"/>
      <c r="CH136" s="344"/>
      <c r="CI136" s="363" t="s">
        <v>38</v>
      </c>
      <c r="CJ136" s="364"/>
      <c r="CK136" s="364"/>
      <c r="CL136" s="365"/>
      <c r="CN136" s="53" t="str">
        <f>IF(SUM(BW136:BX136)=0,"",IF(CO136&gt;1,"Erreur",IF(CO136=0,"",SUM(CP136:DG137))))</f>
        <v/>
      </c>
      <c r="CO136" s="53">
        <f>COUNTA(CP136:DG136)-COUNTIF(CP136:DG136,"")</f>
        <v>0</v>
      </c>
      <c r="CP136" s="53" t="str">
        <f>IF(AND(INDEX($BW$7:$BX$32,$CP$66,1)=$BW136,INDEX($BW$7:$BX$32,$CP$66,2)=$BX136),$CP$66,"")</f>
        <v/>
      </c>
      <c r="CQ136" s="53" t="str">
        <f>IF(AND(INDEX($BW$7:$BX$32,$CQ$66,1)=$BW136,INDEX($BW$7:$BX$32,$CQ$66,2)=$BX136),$CQ$66,"")</f>
        <v/>
      </c>
      <c r="CR136" s="53" t="str">
        <f>IF(AND(INDEX($BW$7:$BX$32,$CR$66,1)=$BW136,INDEX($BW$7:$BX$32,$CR$66,2)=$BX136),$CR$66,"")</f>
        <v/>
      </c>
      <c r="CS136" s="53" t="str">
        <f>IF(AND(INDEX($BW$7:$BX$32,$CS$66,1)=$BW136,INDEX($BW$7:$BX$32,$CS$66,2)=$BX136),$CS$66,"")</f>
        <v/>
      </c>
      <c r="CT136" s="53" t="str">
        <f>IF(AND(INDEX($BW$7:$BX$32,$CT$66,1)=$BW136,INDEX($BW$7:$BX$32,$CT$66,2)=$BX136),$CT$66,"")</f>
        <v/>
      </c>
      <c r="CU136" s="53" t="str">
        <f>IF(AND(INDEX($BW$7:$BX$32,$CU$66,1)=$BW136,INDEX($BW$7:$BX$32,$CU$66,2)=$BX136),$CU$66,"")</f>
        <v/>
      </c>
      <c r="CV136" s="53" t="str">
        <f>IF(AND(INDEX($BW$7:$BX$32,$CV$66,1)=$BW136,INDEX($BW$7:$BX$32,$CV$66,2)=$BX136),$CV$66,"")</f>
        <v/>
      </c>
      <c r="CW136" s="53" t="str">
        <f>IF(AND(INDEX($BW$7:$BX$32,$CW$66,1)=$BW136,INDEX($BW$7:$BX$32,$CW$66,2)=$BX136),$CW$66,"")</f>
        <v/>
      </c>
      <c r="CX136" s="53" t="str">
        <f>IF(AND(INDEX($BW$7:$BX$32,$CX$66,1)=$BW136,INDEX($BW$7:$BX$32,$CX$66,2)=$BX136),$CX$66,"")</f>
        <v/>
      </c>
      <c r="CY136" s="53" t="str">
        <f>IF(AND(INDEX($BW$7:$BX$32,$CY$66,1)=$BW136,INDEX($BW$7:$BX$32,$CY$66,2)=$BX136),$CY$66,"")</f>
        <v/>
      </c>
      <c r="CZ136" s="53" t="str">
        <f>IF(AND(INDEX($BW$7:$BX$32,$CZ$66,1)=$BW136,INDEX($BW$7:$BX$32,$CZ$66,2)=$BX136),$CZ$66,"")</f>
        <v/>
      </c>
      <c r="DA136" s="53" t="str">
        <f>IF(AND(INDEX($BW$7:$BX$32,$DA$66,1)=$BW136,INDEX($BW$7:$BX$32,$DA$66,2)=$BX136),$DA$66,"")</f>
        <v/>
      </c>
      <c r="DB136" s="53" t="str">
        <f>IF(AND(INDEX($BW$7:$BX$32,$DB$66,1)=$BW136,INDEX($BW$7:$BX$32,$DB$66,2)=$BX136),$DB$66,"")</f>
        <v/>
      </c>
      <c r="DC136" s="53" t="str">
        <f>IF(AND(INDEX($BW$54:$BX$63,$DC$66,1)=$BW136,INDEX($BW$54:$BX$63,$DC$66,2)=$BX136),$DC$66+100,"")</f>
        <v/>
      </c>
      <c r="DD136" s="53" t="str">
        <f>IF(AND(INDEX($BW$54:$BX$63,$DD$66,1)=$BW136,INDEX($BW$54:$BX$63,$DD$66,2)=$BX136),$DD$66+100,"")</f>
        <v/>
      </c>
      <c r="DE136" s="53" t="str">
        <f>IF(AND(INDEX($BW$54:$BX$63,$DE$66,1)=$BW136,INDEX($BW$54:$BX$63,$DE$66,2)=$BX136),$DE$66+100,"")</f>
        <v/>
      </c>
      <c r="DF136" s="53" t="str">
        <f>IF(AND(INDEX($BW$54:$BX$63,$DF$66,1)=$BW136,INDEX($BW$54:$BX$63,$DF$66,2)=$BX136),$DF$66+100,"")</f>
        <v/>
      </c>
      <c r="DG136" s="53" t="str">
        <f>IF(AND(INDEX($BW$54:$BX$63,$DG$66,1)=$BW136,INDEX($BW$54:$BX$63,$DG$66,2)=$BX136),$DG$66+100,"")</f>
        <v/>
      </c>
      <c r="DH136" s="165">
        <f>IF(BY134&lt;&gt;"",IF(BU136="→",DH134-SUM(DH138:DH143),-DH134+SUM(DH138:DH143)),"")</f>
        <v>30.6</v>
      </c>
      <c r="DI136" s="48"/>
    </row>
    <row r="137" spans="1:113" ht="6" customHeight="1" x14ac:dyDescent="0.25">
      <c r="A137" s="190"/>
      <c r="B137" s="191"/>
      <c r="C137" s="191"/>
      <c r="D137" s="192"/>
      <c r="E137" s="158"/>
      <c r="F137" s="159"/>
      <c r="G137" s="160"/>
      <c r="H137" s="159"/>
      <c r="I137" s="160"/>
      <c r="J137" s="159"/>
      <c r="K137" s="160"/>
      <c r="L137" s="159"/>
      <c r="M137" s="160"/>
      <c r="N137" s="159"/>
      <c r="O137" s="160"/>
      <c r="P137" s="159"/>
      <c r="Q137" s="160"/>
      <c r="R137" s="159"/>
      <c r="S137" s="160"/>
      <c r="T137" s="159"/>
      <c r="U137" s="160"/>
      <c r="V137" s="159"/>
      <c r="W137" s="160"/>
      <c r="X137" s="159"/>
      <c r="Y137" s="160"/>
      <c r="Z137" s="159"/>
      <c r="AA137" s="160"/>
      <c r="AB137" s="159"/>
      <c r="AC137" s="160"/>
      <c r="AD137" s="159"/>
      <c r="AE137" s="160"/>
      <c r="AF137" s="159"/>
      <c r="AG137" s="160"/>
      <c r="AH137" s="159"/>
      <c r="AI137" s="160"/>
      <c r="AJ137" s="159"/>
      <c r="AK137" s="160"/>
      <c r="AL137" s="159"/>
      <c r="AM137" s="160"/>
      <c r="AN137" s="159"/>
      <c r="AO137" s="160"/>
      <c r="AP137" s="159"/>
      <c r="AQ137" s="160"/>
      <c r="AR137" s="159"/>
      <c r="AS137" s="160"/>
      <c r="AT137" s="159"/>
      <c r="AU137" s="160"/>
      <c r="AV137" s="159"/>
      <c r="AW137" s="160"/>
      <c r="AX137" s="159"/>
      <c r="AY137" s="160"/>
      <c r="AZ137" s="159"/>
      <c r="BA137" s="160"/>
      <c r="BB137" s="159"/>
      <c r="BC137" s="160"/>
      <c r="BD137" s="159"/>
      <c r="BE137" s="160"/>
      <c r="BF137" s="159"/>
      <c r="BG137" s="160"/>
      <c r="BH137" s="159"/>
      <c r="BI137" s="160"/>
      <c r="BJ137" s="159"/>
      <c r="BK137" s="160"/>
      <c r="BL137" s="159"/>
      <c r="BM137" s="160"/>
      <c r="BN137" s="159"/>
      <c r="BO137" s="160"/>
      <c r="BP137" s="159"/>
      <c r="BQ137" s="160"/>
      <c r="BR137" s="159"/>
      <c r="BS137" s="160"/>
      <c r="BT137" s="163"/>
      <c r="BU137" s="169"/>
      <c r="BV137" s="170"/>
      <c r="BW137" s="202"/>
      <c r="BX137" s="202"/>
      <c r="BY137" s="167"/>
      <c r="BZ137" s="167"/>
      <c r="CA137" s="167"/>
      <c r="CB137" s="167"/>
      <c r="CC137" s="167"/>
      <c r="CD137" s="167"/>
      <c r="CE137" s="343"/>
      <c r="CF137" s="343"/>
      <c r="CG137" s="343"/>
      <c r="CH137" s="344"/>
      <c r="CI137" s="363"/>
      <c r="CJ137" s="364"/>
      <c r="CK137" s="364"/>
      <c r="CL137" s="365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165"/>
      <c r="DI137" s="48"/>
    </row>
    <row r="138" spans="1:113" ht="6" customHeight="1" x14ac:dyDescent="0.25">
      <c r="A138" s="190"/>
      <c r="B138" s="191"/>
      <c r="C138" s="191"/>
      <c r="D138" s="192"/>
      <c r="E138" s="158"/>
      <c r="F138" s="161"/>
      <c r="G138" s="162"/>
      <c r="H138" s="161"/>
      <c r="I138" s="162"/>
      <c r="J138" s="161"/>
      <c r="K138" s="162"/>
      <c r="L138" s="161"/>
      <c r="M138" s="162"/>
      <c r="N138" s="161"/>
      <c r="O138" s="162"/>
      <c r="P138" s="161"/>
      <c r="Q138" s="162"/>
      <c r="R138" s="161"/>
      <c r="S138" s="162"/>
      <c r="T138" s="161"/>
      <c r="U138" s="162"/>
      <c r="V138" s="161"/>
      <c r="W138" s="162"/>
      <c r="X138" s="161"/>
      <c r="Y138" s="162"/>
      <c r="Z138" s="161"/>
      <c r="AA138" s="162"/>
      <c r="AB138" s="161"/>
      <c r="AC138" s="162"/>
      <c r="AD138" s="161"/>
      <c r="AE138" s="162"/>
      <c r="AF138" s="161"/>
      <c r="AG138" s="162"/>
      <c r="AH138" s="161"/>
      <c r="AI138" s="162"/>
      <c r="AJ138" s="161"/>
      <c r="AK138" s="162"/>
      <c r="AL138" s="161"/>
      <c r="AM138" s="162"/>
      <c r="AN138" s="161"/>
      <c r="AO138" s="162"/>
      <c r="AP138" s="161"/>
      <c r="AQ138" s="162"/>
      <c r="AR138" s="161"/>
      <c r="AS138" s="162"/>
      <c r="AT138" s="161"/>
      <c r="AU138" s="162"/>
      <c r="AV138" s="161"/>
      <c r="AW138" s="162"/>
      <c r="AX138" s="161"/>
      <c r="AY138" s="162"/>
      <c r="AZ138" s="161"/>
      <c r="BA138" s="162"/>
      <c r="BB138" s="161"/>
      <c r="BC138" s="162"/>
      <c r="BD138" s="161"/>
      <c r="BE138" s="162"/>
      <c r="BF138" s="161"/>
      <c r="BG138" s="162"/>
      <c r="BH138" s="161"/>
      <c r="BI138" s="162"/>
      <c r="BJ138" s="161"/>
      <c r="BK138" s="162"/>
      <c r="BL138" s="161"/>
      <c r="BM138" s="162"/>
      <c r="BN138" s="161"/>
      <c r="BO138" s="162"/>
      <c r="BP138" s="161"/>
      <c r="BQ138" s="162"/>
      <c r="BR138" s="161"/>
      <c r="BS138" s="162"/>
      <c r="BT138" s="163"/>
      <c r="BU138" s="148" t="s">
        <v>23</v>
      </c>
      <c r="BV138" s="149"/>
      <c r="BW138" s="200">
        <v>2</v>
      </c>
      <c r="BX138" s="200">
        <v>7</v>
      </c>
      <c r="BY138" s="154">
        <v>35.25</v>
      </c>
      <c r="BZ138" s="155"/>
      <c r="CA138" s="155"/>
      <c r="CB138" s="155"/>
      <c r="CC138" s="155"/>
      <c r="CD138" s="155"/>
      <c r="CE138" s="345">
        <v>0.2</v>
      </c>
      <c r="CF138" s="345"/>
      <c r="CG138" s="345"/>
      <c r="CH138" s="346"/>
      <c r="CI138" s="366" t="s">
        <v>53</v>
      </c>
      <c r="CJ138" s="367"/>
      <c r="CK138" s="367"/>
      <c r="CL138" s="368"/>
      <c r="CN138" s="53">
        <f>IF(SUM(BW138:BX138)=0,"",IF(CO138&gt;1,"Erreur",IF(CO138=0,"",SUM(CP138:DG139))))</f>
        <v>105</v>
      </c>
      <c r="CO138" s="53">
        <f>COUNTA(CP138:DG138)-COUNTIF(CP138:DG138,"")</f>
        <v>1</v>
      </c>
      <c r="CP138" s="53" t="str">
        <f>IF(AND(INDEX($BW$7:$BX$32,$CP$66,1)=$BW138,INDEX($BW$7:$BX$32,$CP$66,2)=$BX138),$CP$66,"")</f>
        <v/>
      </c>
      <c r="CQ138" s="53" t="str">
        <f>IF(AND(INDEX($BW$7:$BX$32,$CQ$66,1)=$BW138,INDEX($BW$7:$BX$32,$CQ$66,2)=$BX138),$CQ$66,"")</f>
        <v/>
      </c>
      <c r="CR138" s="53" t="str">
        <f>IF(AND(INDEX($BW$7:$BX$32,$CR$66,1)=$BW138,INDEX($BW$7:$BX$32,$CR$66,2)=$BX138),$CR$66,"")</f>
        <v/>
      </c>
      <c r="CS138" s="53" t="str">
        <f>IF(AND(INDEX($BW$7:$BX$32,$CS$66,1)=$BW138,INDEX($BW$7:$BX$32,$CS$66,2)=$BX138),$CS$66,"")</f>
        <v/>
      </c>
      <c r="CT138" s="53" t="str">
        <f>IF(AND(INDEX($BW$7:$BX$32,$CT$66,1)=$BW138,INDEX($BW$7:$BX$32,$CT$66,2)=$BX138),$CT$66,"")</f>
        <v/>
      </c>
      <c r="CU138" s="53" t="str">
        <f>IF(AND(INDEX($BW$7:$BX$32,$CU$66,1)=$BW138,INDEX($BW$7:$BX$32,$CU$66,2)=$BX138),$CU$66,"")</f>
        <v/>
      </c>
      <c r="CV138" s="53" t="str">
        <f>IF(AND(INDEX($BW$7:$BX$32,$CV$66,1)=$BW138,INDEX($BW$7:$BX$32,$CV$66,2)=$BX138),$CV$66,"")</f>
        <v/>
      </c>
      <c r="CW138" s="53" t="str">
        <f>IF(AND(INDEX($BW$7:$BX$32,$CW$66,1)=$BW138,INDEX($BW$7:$BX$32,$CW$66,2)=$BX138),$CW$66,"")</f>
        <v/>
      </c>
      <c r="CX138" s="53" t="str">
        <f>IF(AND(INDEX($BW$7:$BX$32,$CX$66,1)=$BW138,INDEX($BW$7:$BX$32,$CX$66,2)=$BX138),$CX$66,"")</f>
        <v/>
      </c>
      <c r="CY138" s="53" t="str">
        <f>IF(AND(INDEX($BW$7:$BX$32,$CY$66,1)=$BW138,INDEX($BW$7:$BX$32,$CY$66,2)=$BX138),$CY$66,"")</f>
        <v/>
      </c>
      <c r="CZ138" s="53" t="str">
        <f>IF(AND(INDEX($BW$7:$BX$32,$CZ$66,1)=$BW138,INDEX($BW$7:$BX$32,$CZ$66,2)=$BX138),$CZ$66,"")</f>
        <v/>
      </c>
      <c r="DA138" s="53" t="str">
        <f>IF(AND(INDEX($BW$7:$BX$32,$DA$66,1)=$BW138,INDEX($BW$7:$BX$32,$DA$66,2)=$BX138),$DA$66,"")</f>
        <v/>
      </c>
      <c r="DB138" s="53" t="str">
        <f>IF(AND(INDEX($BW$7:$BX$32,$DB$66,1)=$BW138,INDEX($BW$7:$BX$32,$DB$66,2)=$BX138),$DB$66,"")</f>
        <v/>
      </c>
      <c r="DC138" s="53" t="str">
        <f>IF(AND(INDEX($BW$54:$BX$63,$DC$66,1)=$BW138,INDEX($BW$54:$BX$63,$DC$66,2)=$BX138),$DC$66+100,"")</f>
        <v/>
      </c>
      <c r="DD138" s="53" t="str">
        <f>IF(AND(INDEX($BW$54:$BX$63,$DD$66,1)=$BW138,INDEX($BW$54:$BX$63,$DD$66,2)=$BX138),$DD$66+100,"")</f>
        <v/>
      </c>
      <c r="DE138" s="53">
        <f>IF(AND(INDEX($BW$54:$BX$63,$DE$66,1)=$BW138,INDEX($BW$54:$BX$63,$DE$66,2)=$BX138),$DE$66+100,"")</f>
        <v>105</v>
      </c>
      <c r="DF138" s="53" t="str">
        <f>IF(AND(INDEX($BW$54:$BX$63,$DF$66,1)=$BW138,INDEX($BW$54:$BX$63,$DF$66,2)=$BX138),$DF$66+100,"")</f>
        <v/>
      </c>
      <c r="DG138" s="53" t="str">
        <f>IF(AND(INDEX($BW$54:$BX$63,$DG$66,1)=$BW138,INDEX($BW$54:$BX$63,$DG$66,2)=$BX138),$DG$66+100,"")</f>
        <v/>
      </c>
      <c r="DH138" s="53">
        <f t="shared" ref="DH138" si="550">IF(BY138&lt;&gt;"",IF(BU138="→",BY138,-BY138),"")</f>
        <v>35.25</v>
      </c>
      <c r="DI138" s="47"/>
    </row>
    <row r="139" spans="1:113" ht="6" customHeight="1" x14ac:dyDescent="0.25">
      <c r="A139" s="190"/>
      <c r="B139" s="191"/>
      <c r="C139" s="191"/>
      <c r="D139" s="192"/>
      <c r="E139" s="158"/>
      <c r="F139" s="159"/>
      <c r="G139" s="160"/>
      <c r="H139" s="159"/>
      <c r="I139" s="160"/>
      <c r="J139" s="159"/>
      <c r="K139" s="160"/>
      <c r="L139" s="159"/>
      <c r="M139" s="160"/>
      <c r="N139" s="159"/>
      <c r="O139" s="160"/>
      <c r="P139" s="159"/>
      <c r="Q139" s="160"/>
      <c r="R139" s="159"/>
      <c r="S139" s="160"/>
      <c r="T139" s="159"/>
      <c r="U139" s="160"/>
      <c r="V139" s="159"/>
      <c r="W139" s="160"/>
      <c r="X139" s="159"/>
      <c r="Y139" s="160"/>
      <c r="Z139" s="159"/>
      <c r="AA139" s="160"/>
      <c r="AB139" s="159"/>
      <c r="AC139" s="160"/>
      <c r="AD139" s="159"/>
      <c r="AE139" s="160"/>
      <c r="AF139" s="159"/>
      <c r="AG139" s="160"/>
      <c r="AH139" s="159"/>
      <c r="AI139" s="160"/>
      <c r="AJ139" s="159"/>
      <c r="AK139" s="160"/>
      <c r="AL139" s="159"/>
      <c r="AM139" s="160"/>
      <c r="AN139" s="159"/>
      <c r="AO139" s="160"/>
      <c r="AP139" s="159"/>
      <c r="AQ139" s="160"/>
      <c r="AR139" s="159"/>
      <c r="AS139" s="160"/>
      <c r="AT139" s="159"/>
      <c r="AU139" s="160"/>
      <c r="AV139" s="159"/>
      <c r="AW139" s="160"/>
      <c r="AX139" s="159"/>
      <c r="AY139" s="160"/>
      <c r="AZ139" s="159"/>
      <c r="BA139" s="160"/>
      <c r="BB139" s="159"/>
      <c r="BC139" s="160"/>
      <c r="BD139" s="159"/>
      <c r="BE139" s="160"/>
      <c r="BF139" s="159"/>
      <c r="BG139" s="160"/>
      <c r="BH139" s="159"/>
      <c r="BI139" s="160"/>
      <c r="BJ139" s="159"/>
      <c r="BK139" s="160"/>
      <c r="BL139" s="159"/>
      <c r="BM139" s="160"/>
      <c r="BN139" s="159"/>
      <c r="BO139" s="160"/>
      <c r="BP139" s="159"/>
      <c r="BQ139" s="160"/>
      <c r="BR139" s="159"/>
      <c r="BS139" s="160"/>
      <c r="BT139" s="163"/>
      <c r="BU139" s="148"/>
      <c r="BV139" s="149"/>
      <c r="BW139" s="200"/>
      <c r="BX139" s="200"/>
      <c r="BY139" s="154"/>
      <c r="BZ139" s="155"/>
      <c r="CA139" s="155"/>
      <c r="CB139" s="155"/>
      <c r="CC139" s="155"/>
      <c r="CD139" s="155"/>
      <c r="CE139" s="345"/>
      <c r="CF139" s="345"/>
      <c r="CG139" s="345"/>
      <c r="CH139" s="346"/>
      <c r="CI139" s="366"/>
      <c r="CJ139" s="367"/>
      <c r="CK139" s="367"/>
      <c r="CL139" s="368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47"/>
    </row>
    <row r="140" spans="1:113" ht="6" customHeight="1" x14ac:dyDescent="0.25">
      <c r="A140" s="190"/>
      <c r="B140" s="191"/>
      <c r="C140" s="191"/>
      <c r="D140" s="192"/>
      <c r="E140" s="158"/>
      <c r="F140" s="161"/>
      <c r="G140" s="162"/>
      <c r="H140" s="161"/>
      <c r="I140" s="162"/>
      <c r="J140" s="161"/>
      <c r="K140" s="162"/>
      <c r="L140" s="161"/>
      <c r="M140" s="162"/>
      <c r="N140" s="161"/>
      <c r="O140" s="162"/>
      <c r="P140" s="161"/>
      <c r="Q140" s="162"/>
      <c r="R140" s="161"/>
      <c r="S140" s="162"/>
      <c r="T140" s="161"/>
      <c r="U140" s="162"/>
      <c r="V140" s="161"/>
      <c r="W140" s="162"/>
      <c r="X140" s="161"/>
      <c r="Y140" s="162"/>
      <c r="Z140" s="161"/>
      <c r="AA140" s="162"/>
      <c r="AB140" s="161"/>
      <c r="AC140" s="162"/>
      <c r="AD140" s="161"/>
      <c r="AE140" s="162"/>
      <c r="AF140" s="161"/>
      <c r="AG140" s="162"/>
      <c r="AH140" s="161"/>
      <c r="AI140" s="162"/>
      <c r="AJ140" s="161"/>
      <c r="AK140" s="162"/>
      <c r="AL140" s="161"/>
      <c r="AM140" s="162"/>
      <c r="AN140" s="161"/>
      <c r="AO140" s="162"/>
      <c r="AP140" s="161"/>
      <c r="AQ140" s="162"/>
      <c r="AR140" s="161"/>
      <c r="AS140" s="162"/>
      <c r="AT140" s="161"/>
      <c r="AU140" s="162"/>
      <c r="AV140" s="161"/>
      <c r="AW140" s="162"/>
      <c r="AX140" s="161"/>
      <c r="AY140" s="162"/>
      <c r="AZ140" s="161"/>
      <c r="BA140" s="162"/>
      <c r="BB140" s="161"/>
      <c r="BC140" s="162"/>
      <c r="BD140" s="161"/>
      <c r="BE140" s="162"/>
      <c r="BF140" s="161"/>
      <c r="BG140" s="162"/>
      <c r="BH140" s="161"/>
      <c r="BI140" s="162"/>
      <c r="BJ140" s="161"/>
      <c r="BK140" s="162"/>
      <c r="BL140" s="161"/>
      <c r="BM140" s="162"/>
      <c r="BN140" s="161"/>
      <c r="BO140" s="162"/>
      <c r="BP140" s="161"/>
      <c r="BQ140" s="162"/>
      <c r="BR140" s="161"/>
      <c r="BS140" s="162"/>
      <c r="BT140" s="163"/>
      <c r="BU140" s="148"/>
      <c r="BV140" s="149"/>
      <c r="BW140" s="200"/>
      <c r="BX140" s="200"/>
      <c r="BY140" s="154"/>
      <c r="BZ140" s="155"/>
      <c r="CA140" s="155"/>
      <c r="CB140" s="155"/>
      <c r="CC140" s="155"/>
      <c r="CD140" s="155"/>
      <c r="CE140" s="345"/>
      <c r="CF140" s="345"/>
      <c r="CG140" s="345"/>
      <c r="CH140" s="346"/>
      <c r="CI140" s="366"/>
      <c r="CJ140" s="367"/>
      <c r="CK140" s="367"/>
      <c r="CL140" s="368"/>
      <c r="CN140" s="53" t="str">
        <f>IF(SUM(BW140:BX140)=0,"",IF(CO140&gt;1,"Erreur",IF(CO140=0,"",SUM(CP140:DG141))))</f>
        <v/>
      </c>
      <c r="CO140" s="53">
        <f>COUNTA(CP140:DG140)-COUNTIF(CP140:DG140,"")</f>
        <v>10</v>
      </c>
      <c r="CP140" s="53" t="str">
        <f>IF(AND(INDEX($BW$7:$BX$32,$CP$66,1)=$BW140,INDEX($BW$7:$BX$32,$CP$66,2)=$BX140),$CP$66,"")</f>
        <v/>
      </c>
      <c r="CQ140" s="53" t="str">
        <f>IF(AND(INDEX($BW$7:$BX$32,$CQ$66,1)=$BW140,INDEX($BW$7:$BX$32,$CQ$66,2)=$BX140),$CQ$66,"")</f>
        <v/>
      </c>
      <c r="CR140" s="53" t="str">
        <f>IF(AND(INDEX($BW$7:$BX$32,$CR$66,1)=$BW140,INDEX($BW$7:$BX$32,$CR$66,2)=$BX140),$CR$66,"")</f>
        <v/>
      </c>
      <c r="CS140" s="53" t="str">
        <f>IF(AND(INDEX($BW$7:$BX$32,$CS$66,1)=$BW140,INDEX($BW$7:$BX$32,$CS$66,2)=$BX140),$CS$66,"")</f>
        <v/>
      </c>
      <c r="CT140" s="53" t="str">
        <f>IF(AND(INDEX($BW$7:$BX$32,$CT$66,1)=$BW140,INDEX($BW$7:$BX$32,$CT$66,2)=$BX140),$CT$66,"")</f>
        <v/>
      </c>
      <c r="CU140" s="53">
        <f>IF(AND(INDEX($BW$7:$BX$32,$CU$66,1)=$BW140,INDEX($BW$7:$BX$32,$CU$66,2)=$BX140),$CU$66,"")</f>
        <v>11</v>
      </c>
      <c r="CV140" s="53">
        <f>IF(AND(INDEX($BW$7:$BX$32,$CV$66,1)=$BW140,INDEX($BW$7:$BX$32,$CV$66,2)=$BX140),$CV$66,"")</f>
        <v>13</v>
      </c>
      <c r="CW140" s="53">
        <f>IF(AND(INDEX($BW$7:$BX$32,$CW$66,1)=$BW140,INDEX($BW$7:$BX$32,$CW$66,2)=$BX140),$CW$66,"")</f>
        <v>15</v>
      </c>
      <c r="CX140" s="53">
        <f>IF(AND(INDEX($BW$7:$BX$32,$CX$66,1)=$BW140,INDEX($BW$7:$BX$32,$CX$66,2)=$BX140),$CX$66,"")</f>
        <v>17</v>
      </c>
      <c r="CY140" s="53">
        <f>IF(AND(INDEX($BW$7:$BX$32,$CY$66,1)=$BW140,INDEX($BW$7:$BX$32,$CY$66,2)=$BX140),$CY$66,"")</f>
        <v>19</v>
      </c>
      <c r="CZ140" s="53">
        <f>IF(AND(INDEX($BW$7:$BX$32,$CZ$66,1)=$BW140,INDEX($BW$7:$BX$32,$CZ$66,2)=$BX140),$CZ$66,"")</f>
        <v>21</v>
      </c>
      <c r="DA140" s="53">
        <f>IF(AND(INDEX($BW$7:$BX$32,$DA$66,1)=$BW140,INDEX($BW$7:$BX$32,$DA$66,2)=$BX140),$DA$66,"")</f>
        <v>23</v>
      </c>
      <c r="DB140" s="53">
        <f>IF(AND(INDEX($BW$7:$BX$32,$DB$66,1)=$BW140,INDEX($BW$7:$BX$32,$DB$66,2)=$BX140),$DB$66,"")</f>
        <v>25</v>
      </c>
      <c r="DC140" s="53" t="str">
        <f>IF(AND(INDEX($BW$54:$BX$63,$DC$66,1)=$BW140,INDEX($BW$54:$BX$63,$DC$66,2)=$BX140),$DC$66+100,"")</f>
        <v/>
      </c>
      <c r="DD140" s="53" t="str">
        <f>IF(AND(INDEX($BW$54:$BX$63,$DD$66,1)=$BW140,INDEX($BW$54:$BX$63,$DD$66,2)=$BX140),$DD$66+100,"")</f>
        <v/>
      </c>
      <c r="DE140" s="53" t="str">
        <f>IF(AND(INDEX($BW$54:$BX$63,$DE$66,1)=$BW140,INDEX($BW$54:$BX$63,$DE$66,2)=$BX140),$DE$66+100,"")</f>
        <v/>
      </c>
      <c r="DF140" s="53">
        <f>IF(AND(INDEX($BW$54:$BX$63,$DF$66,1)=$BW140,INDEX($BW$54:$BX$63,$DF$66,2)=$BX140),$DF$66+100,"")</f>
        <v>107</v>
      </c>
      <c r="DG140" s="53">
        <f>IF(AND(INDEX($BW$54:$BX$63,$DG$66,1)=$BW140,INDEX($BW$54:$BX$63,$DG$66,2)=$BX140),$DG$66+100,"")</f>
        <v>109</v>
      </c>
      <c r="DH140" s="53" t="str">
        <f t="shared" ref="DH140" si="551">IF(BY140&lt;&gt;"",IF(BU140="→",BY140,-BY140),"")</f>
        <v/>
      </c>
      <c r="DI140" s="47"/>
    </row>
    <row r="141" spans="1:113" ht="6" customHeight="1" x14ac:dyDescent="0.25">
      <c r="A141" s="190"/>
      <c r="B141" s="191"/>
      <c r="C141" s="191"/>
      <c r="D141" s="192"/>
      <c r="E141" s="158"/>
      <c r="F141" s="159"/>
      <c r="G141" s="160"/>
      <c r="H141" s="159"/>
      <c r="I141" s="160"/>
      <c r="J141" s="159"/>
      <c r="K141" s="160"/>
      <c r="L141" s="159"/>
      <c r="M141" s="160"/>
      <c r="N141" s="159"/>
      <c r="O141" s="160"/>
      <c r="P141" s="159"/>
      <c r="Q141" s="160"/>
      <c r="R141" s="159"/>
      <c r="S141" s="160"/>
      <c r="T141" s="159"/>
      <c r="U141" s="160"/>
      <c r="V141" s="159"/>
      <c r="W141" s="160"/>
      <c r="X141" s="159"/>
      <c r="Y141" s="160"/>
      <c r="Z141" s="159"/>
      <c r="AA141" s="160"/>
      <c r="AB141" s="159"/>
      <c r="AC141" s="160"/>
      <c r="AD141" s="159"/>
      <c r="AE141" s="160"/>
      <c r="AF141" s="159"/>
      <c r="AG141" s="160"/>
      <c r="AH141" s="159"/>
      <c r="AI141" s="160"/>
      <c r="AJ141" s="159"/>
      <c r="AK141" s="160"/>
      <c r="AL141" s="159"/>
      <c r="AM141" s="160"/>
      <c r="AN141" s="159"/>
      <c r="AO141" s="160"/>
      <c r="AP141" s="159"/>
      <c r="AQ141" s="160"/>
      <c r="AR141" s="159"/>
      <c r="AS141" s="160"/>
      <c r="AT141" s="159"/>
      <c r="AU141" s="160"/>
      <c r="AV141" s="159"/>
      <c r="AW141" s="160"/>
      <c r="AX141" s="159"/>
      <c r="AY141" s="160"/>
      <c r="AZ141" s="159"/>
      <c r="BA141" s="160"/>
      <c r="BB141" s="159"/>
      <c r="BC141" s="160"/>
      <c r="BD141" s="159"/>
      <c r="BE141" s="160"/>
      <c r="BF141" s="159"/>
      <c r="BG141" s="160"/>
      <c r="BH141" s="159"/>
      <c r="BI141" s="160"/>
      <c r="BJ141" s="159"/>
      <c r="BK141" s="160"/>
      <c r="BL141" s="159"/>
      <c r="BM141" s="160"/>
      <c r="BN141" s="159"/>
      <c r="BO141" s="160"/>
      <c r="BP141" s="159"/>
      <c r="BQ141" s="160"/>
      <c r="BR141" s="159"/>
      <c r="BS141" s="160"/>
      <c r="BT141" s="163"/>
      <c r="BU141" s="148"/>
      <c r="BV141" s="149"/>
      <c r="BW141" s="200"/>
      <c r="BX141" s="200"/>
      <c r="BY141" s="154"/>
      <c r="BZ141" s="155"/>
      <c r="CA141" s="155"/>
      <c r="CB141" s="155"/>
      <c r="CC141" s="155"/>
      <c r="CD141" s="155"/>
      <c r="CE141" s="345"/>
      <c r="CF141" s="345"/>
      <c r="CG141" s="345"/>
      <c r="CH141" s="346"/>
      <c r="CI141" s="366"/>
      <c r="CJ141" s="367"/>
      <c r="CK141" s="367"/>
      <c r="CL141" s="368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47"/>
    </row>
    <row r="142" spans="1:113" ht="6" customHeight="1" x14ac:dyDescent="0.25">
      <c r="A142" s="190"/>
      <c r="B142" s="191"/>
      <c r="C142" s="191"/>
      <c r="D142" s="192"/>
      <c r="E142" s="158"/>
      <c r="F142" s="161"/>
      <c r="G142" s="162"/>
      <c r="H142" s="161"/>
      <c r="I142" s="162"/>
      <c r="J142" s="161"/>
      <c r="K142" s="162"/>
      <c r="L142" s="161"/>
      <c r="M142" s="162"/>
      <c r="N142" s="161"/>
      <c r="O142" s="162"/>
      <c r="P142" s="161"/>
      <c r="Q142" s="162"/>
      <c r="R142" s="161"/>
      <c r="S142" s="162"/>
      <c r="T142" s="161"/>
      <c r="U142" s="162"/>
      <c r="V142" s="161"/>
      <c r="W142" s="162"/>
      <c r="X142" s="161"/>
      <c r="Y142" s="162"/>
      <c r="Z142" s="161"/>
      <c r="AA142" s="162"/>
      <c r="AB142" s="161"/>
      <c r="AC142" s="162"/>
      <c r="AD142" s="161"/>
      <c r="AE142" s="162"/>
      <c r="AF142" s="161"/>
      <c r="AG142" s="162"/>
      <c r="AH142" s="161"/>
      <c r="AI142" s="162"/>
      <c r="AJ142" s="161"/>
      <c r="AK142" s="162"/>
      <c r="AL142" s="161"/>
      <c r="AM142" s="162"/>
      <c r="AN142" s="161"/>
      <c r="AO142" s="162"/>
      <c r="AP142" s="161"/>
      <c r="AQ142" s="162"/>
      <c r="AR142" s="161"/>
      <c r="AS142" s="162"/>
      <c r="AT142" s="161"/>
      <c r="AU142" s="162"/>
      <c r="AV142" s="161"/>
      <c r="AW142" s="162"/>
      <c r="AX142" s="161"/>
      <c r="AY142" s="162"/>
      <c r="AZ142" s="161"/>
      <c r="BA142" s="162"/>
      <c r="BB142" s="161"/>
      <c r="BC142" s="162"/>
      <c r="BD142" s="161"/>
      <c r="BE142" s="162"/>
      <c r="BF142" s="161"/>
      <c r="BG142" s="162"/>
      <c r="BH142" s="161"/>
      <c r="BI142" s="162"/>
      <c r="BJ142" s="161"/>
      <c r="BK142" s="162"/>
      <c r="BL142" s="161"/>
      <c r="BM142" s="162"/>
      <c r="BN142" s="161"/>
      <c r="BO142" s="162"/>
      <c r="BP142" s="161"/>
      <c r="BQ142" s="162"/>
      <c r="BR142" s="161"/>
      <c r="BS142" s="162"/>
      <c r="BT142" s="163"/>
      <c r="BU142" s="148"/>
      <c r="BV142" s="149"/>
      <c r="BW142" s="200"/>
      <c r="BX142" s="200"/>
      <c r="BY142" s="154"/>
      <c r="BZ142" s="155"/>
      <c r="CA142" s="155"/>
      <c r="CB142" s="155"/>
      <c r="CC142" s="155"/>
      <c r="CD142" s="155"/>
      <c r="CE142" s="345"/>
      <c r="CF142" s="345"/>
      <c r="CG142" s="345"/>
      <c r="CH142" s="346"/>
      <c r="CI142" s="366"/>
      <c r="CJ142" s="367"/>
      <c r="CK142" s="367"/>
      <c r="CL142" s="368"/>
      <c r="CN142" s="53" t="str">
        <f>IF(SUM(BW142:BX142)=0,"",IF(CO142&gt;1,"Erreur",IF(CO142=0,"",SUM(CP142:DG143))))</f>
        <v/>
      </c>
      <c r="CO142" s="53">
        <f>COUNTA(CP142:DG142)-COUNTIF(CP142:DG142,"")</f>
        <v>10</v>
      </c>
      <c r="CP142" s="53" t="str">
        <f>IF(AND(INDEX($BW$7:$BX$32,$CP$66,1)=$BW142,INDEX($BW$7:$BX$32,$CP$66,2)=$BX142),$CP$66,"")</f>
        <v/>
      </c>
      <c r="CQ142" s="53" t="str">
        <f>IF(AND(INDEX($BW$7:$BX$32,$CQ$66,1)=$BW142,INDEX($BW$7:$BX$32,$CQ$66,2)=$BX142),$CQ$66,"")</f>
        <v/>
      </c>
      <c r="CR142" s="53" t="str">
        <f>IF(AND(INDEX($BW$7:$BX$32,$CR$66,1)=$BW142,INDEX($BW$7:$BX$32,$CR$66,2)=$BX142),$CR$66,"")</f>
        <v/>
      </c>
      <c r="CS142" s="53" t="str">
        <f>IF(AND(INDEX($BW$7:$BX$32,$CS$66,1)=$BW142,INDEX($BW$7:$BX$32,$CS$66,2)=$BX142),$CS$66,"")</f>
        <v/>
      </c>
      <c r="CT142" s="53" t="str">
        <f>IF(AND(INDEX($BW$7:$BX$32,$CT$66,1)=$BW142,INDEX($BW$7:$BX$32,$CT$66,2)=$BX142),$CT$66,"")</f>
        <v/>
      </c>
      <c r="CU142" s="53">
        <f>IF(AND(INDEX($BW$7:$BX$32,$CU$66,1)=$BW142,INDEX($BW$7:$BX$32,$CU$66,2)=$BX142),$CU$66,"")</f>
        <v>11</v>
      </c>
      <c r="CV142" s="53">
        <f>IF(AND(INDEX($BW$7:$BX$32,$CV$66,1)=$BW142,INDEX($BW$7:$BX$32,$CV$66,2)=$BX142),$CV$66,"")</f>
        <v>13</v>
      </c>
      <c r="CW142" s="53">
        <f>IF(AND(INDEX($BW$7:$BX$32,$CW$66,1)=$BW142,INDEX($BW$7:$BX$32,$CW$66,2)=$BX142),$CW$66,"")</f>
        <v>15</v>
      </c>
      <c r="CX142" s="53">
        <f>IF(AND(INDEX($BW$7:$BX$32,$CX$66,1)=$BW142,INDEX($BW$7:$BX$32,$CX$66,2)=$BX142),$CX$66,"")</f>
        <v>17</v>
      </c>
      <c r="CY142" s="53">
        <f>IF(AND(INDEX($BW$7:$BX$32,$CY$66,1)=$BW142,INDEX($BW$7:$BX$32,$CY$66,2)=$BX142),$CY$66,"")</f>
        <v>19</v>
      </c>
      <c r="CZ142" s="53">
        <f>IF(AND(INDEX($BW$7:$BX$32,$CZ$66,1)=$BW142,INDEX($BW$7:$BX$32,$CZ$66,2)=$BX142),$CZ$66,"")</f>
        <v>21</v>
      </c>
      <c r="DA142" s="53">
        <f>IF(AND(INDEX($BW$7:$BX$32,$DA$66,1)=$BW142,INDEX($BW$7:$BX$32,$DA$66,2)=$BX142),$DA$66,"")</f>
        <v>23</v>
      </c>
      <c r="DB142" s="53">
        <f>IF(AND(INDEX($BW$7:$BX$32,$DB$66,1)=$BW142,INDEX($BW$7:$BX$32,$DB$66,2)=$BX142),$DB$66,"")</f>
        <v>25</v>
      </c>
      <c r="DC142" s="53" t="str">
        <f>IF(AND(INDEX($BW$54:$BX$63,$DC$66,1)=$BW142,INDEX($BW$54:$BX$63,$DC$66,2)=$BX142),$DC$66+100,"")</f>
        <v/>
      </c>
      <c r="DD142" s="53" t="str">
        <f>IF(AND(INDEX($BW$54:$BX$63,$DD$66,1)=$BW142,INDEX($BW$54:$BX$63,$DD$66,2)=$BX142),$DD$66+100,"")</f>
        <v/>
      </c>
      <c r="DE142" s="53" t="str">
        <f>IF(AND(INDEX($BW$54:$BX$63,$DE$66,1)=$BW142,INDEX($BW$54:$BX$63,$DE$66,2)=$BX142),$DE$66+100,"")</f>
        <v/>
      </c>
      <c r="DF142" s="53">
        <f>IF(AND(INDEX($BW$54:$BX$63,$DF$66,1)=$BW142,INDEX($BW$54:$BX$63,$DF$66,2)=$BX142),$DF$66+100,"")</f>
        <v>107</v>
      </c>
      <c r="DG142" s="53">
        <f>IF(AND(INDEX($BW$54:$BX$63,$DG$66,1)=$BW142,INDEX($BW$54:$BX$63,$DG$66,2)=$BX142),$DG$66+100,"")</f>
        <v>109</v>
      </c>
      <c r="DH142" s="53" t="str">
        <f t="shared" ref="DH142" si="552">IF(BY142&lt;&gt;"",IF(BU142="→",BY142,-BY142),"")</f>
        <v/>
      </c>
      <c r="DI142" s="47"/>
    </row>
    <row r="143" spans="1:113" ht="6" customHeight="1" x14ac:dyDescent="0.25">
      <c r="A143" s="190"/>
      <c r="B143" s="191"/>
      <c r="C143" s="191"/>
      <c r="D143" s="192"/>
      <c r="E143" s="158"/>
      <c r="F143" s="159"/>
      <c r="G143" s="160"/>
      <c r="H143" s="159"/>
      <c r="I143" s="160"/>
      <c r="J143" s="159"/>
      <c r="K143" s="160"/>
      <c r="L143" s="159"/>
      <c r="M143" s="160"/>
      <c r="N143" s="159"/>
      <c r="O143" s="160"/>
      <c r="P143" s="159"/>
      <c r="Q143" s="160"/>
      <c r="R143" s="159"/>
      <c r="S143" s="160"/>
      <c r="T143" s="159"/>
      <c r="U143" s="160"/>
      <c r="V143" s="159"/>
      <c r="W143" s="160"/>
      <c r="X143" s="159"/>
      <c r="Y143" s="160"/>
      <c r="Z143" s="159"/>
      <c r="AA143" s="160"/>
      <c r="AB143" s="159"/>
      <c r="AC143" s="160"/>
      <c r="AD143" s="159"/>
      <c r="AE143" s="160"/>
      <c r="AF143" s="159"/>
      <c r="AG143" s="160"/>
      <c r="AH143" s="159"/>
      <c r="AI143" s="160"/>
      <c r="AJ143" s="159"/>
      <c r="AK143" s="160"/>
      <c r="AL143" s="159"/>
      <c r="AM143" s="160"/>
      <c r="AN143" s="159"/>
      <c r="AO143" s="160"/>
      <c r="AP143" s="159"/>
      <c r="AQ143" s="160"/>
      <c r="AR143" s="159"/>
      <c r="AS143" s="160"/>
      <c r="AT143" s="159"/>
      <c r="AU143" s="160"/>
      <c r="AV143" s="159"/>
      <c r="AW143" s="160"/>
      <c r="AX143" s="159"/>
      <c r="AY143" s="160"/>
      <c r="AZ143" s="159"/>
      <c r="BA143" s="160"/>
      <c r="BB143" s="159"/>
      <c r="BC143" s="160"/>
      <c r="BD143" s="159"/>
      <c r="BE143" s="160"/>
      <c r="BF143" s="159"/>
      <c r="BG143" s="160"/>
      <c r="BH143" s="159"/>
      <c r="BI143" s="160"/>
      <c r="BJ143" s="159"/>
      <c r="BK143" s="160"/>
      <c r="BL143" s="159"/>
      <c r="BM143" s="160"/>
      <c r="BN143" s="159"/>
      <c r="BO143" s="160"/>
      <c r="BP143" s="159"/>
      <c r="BQ143" s="160"/>
      <c r="BR143" s="159"/>
      <c r="BS143" s="160"/>
      <c r="BT143" s="163"/>
      <c r="BU143" s="148"/>
      <c r="BV143" s="149"/>
      <c r="BW143" s="200"/>
      <c r="BX143" s="200"/>
      <c r="BY143" s="154"/>
      <c r="BZ143" s="155"/>
      <c r="CA143" s="155"/>
      <c r="CB143" s="155"/>
      <c r="CC143" s="155"/>
      <c r="CD143" s="155"/>
      <c r="CE143" s="345"/>
      <c r="CF143" s="345"/>
      <c r="CG143" s="345"/>
      <c r="CH143" s="346"/>
      <c r="CI143" s="366"/>
      <c r="CJ143" s="367"/>
      <c r="CK143" s="367"/>
      <c r="CL143" s="368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47"/>
    </row>
    <row r="144" spans="1:113" ht="6" customHeight="1" x14ac:dyDescent="0.25">
      <c r="A144" s="190"/>
      <c r="B144" s="191"/>
      <c r="C144" s="191"/>
      <c r="D144" s="192"/>
      <c r="E144" s="158"/>
      <c r="F144" s="161"/>
      <c r="G144" s="162"/>
      <c r="H144" s="161"/>
      <c r="I144" s="162"/>
      <c r="J144" s="161"/>
      <c r="K144" s="162"/>
      <c r="L144" s="161"/>
      <c r="M144" s="162"/>
      <c r="N144" s="161"/>
      <c r="O144" s="162"/>
      <c r="P144" s="161"/>
      <c r="Q144" s="162"/>
      <c r="R144" s="161"/>
      <c r="S144" s="162"/>
      <c r="T144" s="161"/>
      <c r="U144" s="162"/>
      <c r="V144" s="161"/>
      <c r="W144" s="162"/>
      <c r="X144" s="161"/>
      <c r="Y144" s="162"/>
      <c r="Z144" s="161"/>
      <c r="AA144" s="162"/>
      <c r="AB144" s="161"/>
      <c r="AC144" s="162"/>
      <c r="AD144" s="161"/>
      <c r="AE144" s="162"/>
      <c r="AF144" s="161"/>
      <c r="AG144" s="162"/>
      <c r="AH144" s="161"/>
      <c r="AI144" s="162"/>
      <c r="AJ144" s="161"/>
      <c r="AK144" s="162"/>
      <c r="AL144" s="161"/>
      <c r="AM144" s="162"/>
      <c r="AN144" s="161"/>
      <c r="AO144" s="162"/>
      <c r="AP144" s="161"/>
      <c r="AQ144" s="162"/>
      <c r="AR144" s="161"/>
      <c r="AS144" s="162"/>
      <c r="AT144" s="161"/>
      <c r="AU144" s="162"/>
      <c r="AV144" s="161"/>
      <c r="AW144" s="162"/>
      <c r="AX144" s="161"/>
      <c r="AY144" s="162"/>
      <c r="AZ144" s="161"/>
      <c r="BA144" s="162"/>
      <c r="BB144" s="161"/>
      <c r="BC144" s="162"/>
      <c r="BD144" s="161"/>
      <c r="BE144" s="162"/>
      <c r="BF144" s="161"/>
      <c r="BG144" s="162"/>
      <c r="BH144" s="161"/>
      <c r="BI144" s="162"/>
      <c r="BJ144" s="161"/>
      <c r="BK144" s="162"/>
      <c r="BL144" s="161"/>
      <c r="BM144" s="162"/>
      <c r="BN144" s="161"/>
      <c r="BO144" s="162"/>
      <c r="BP144" s="161"/>
      <c r="BQ144" s="162"/>
      <c r="BR144" s="161"/>
      <c r="BS144" s="162"/>
      <c r="BT144" s="163"/>
      <c r="BU144" s="148"/>
      <c r="BV144" s="149"/>
      <c r="BW144" s="200"/>
      <c r="BX144" s="200"/>
      <c r="BY144" s="154"/>
      <c r="BZ144" s="155"/>
      <c r="CA144" s="155"/>
      <c r="CB144" s="155"/>
      <c r="CC144" s="155"/>
      <c r="CD144" s="155"/>
      <c r="CE144" s="345"/>
      <c r="CF144" s="345"/>
      <c r="CG144" s="345"/>
      <c r="CH144" s="346"/>
      <c r="CI144" s="366"/>
      <c r="CJ144" s="367"/>
      <c r="CK144" s="367"/>
      <c r="CL144" s="368"/>
      <c r="CN144" s="53" t="str">
        <f>IF(SUM(BW144:BX144)=0,"",IF(CO144&gt;1,"Erreur",IF(CO144=0,"",SUM(CP144:DG145))))</f>
        <v/>
      </c>
      <c r="CO144" s="53">
        <f>COUNTA(CP144:DG144)-COUNTIF(CP144:DG144,"")</f>
        <v>10</v>
      </c>
      <c r="CP144" s="53" t="str">
        <f>IF(AND(INDEX($BW$7:$BX$32,$CP$66,1)=$BW144,INDEX($BW$7:$BX$32,$CP$66,2)=$BX144),$CP$66,"")</f>
        <v/>
      </c>
      <c r="CQ144" s="53" t="str">
        <f>IF(AND(INDEX($BW$7:$BX$32,$CQ$66,1)=$BW144,INDEX($BW$7:$BX$32,$CQ$66,2)=$BX144),$CQ$66,"")</f>
        <v/>
      </c>
      <c r="CR144" s="53" t="str">
        <f>IF(AND(INDEX($BW$7:$BX$32,$CR$66,1)=$BW144,INDEX($BW$7:$BX$32,$CR$66,2)=$BX144),$CR$66,"")</f>
        <v/>
      </c>
      <c r="CS144" s="53" t="str">
        <f>IF(AND(INDEX($BW$7:$BX$32,$CS$66,1)=$BW144,INDEX($BW$7:$BX$32,$CS$66,2)=$BX144),$CS$66,"")</f>
        <v/>
      </c>
      <c r="CT144" s="53" t="str">
        <f>IF(AND(INDEX($BW$7:$BX$32,$CT$66,1)=$BW144,INDEX($BW$7:$BX$32,$CT$66,2)=$BX144),$CT$66,"")</f>
        <v/>
      </c>
      <c r="CU144" s="53">
        <f>IF(AND(INDEX($BW$7:$BX$32,$CU$66,1)=$BW144,INDEX($BW$7:$BX$32,$CU$66,2)=$BX144),$CU$66,"")</f>
        <v>11</v>
      </c>
      <c r="CV144" s="53">
        <f>IF(AND(INDEX($BW$7:$BX$32,$CV$66,1)=$BW144,INDEX($BW$7:$BX$32,$CV$66,2)=$BX144),$CV$66,"")</f>
        <v>13</v>
      </c>
      <c r="CW144" s="53">
        <f>IF(AND(INDEX($BW$7:$BX$32,$CW$66,1)=$BW144,INDEX($BW$7:$BX$32,$CW$66,2)=$BX144),$CW$66,"")</f>
        <v>15</v>
      </c>
      <c r="CX144" s="53">
        <f>IF(AND(INDEX($BW$7:$BX$32,$CX$66,1)=$BW144,INDEX($BW$7:$BX$32,$CX$66,2)=$BX144),$CX$66,"")</f>
        <v>17</v>
      </c>
      <c r="CY144" s="53">
        <f>IF(AND(INDEX($BW$7:$BX$32,$CY$66,1)=$BW144,INDEX($BW$7:$BX$32,$CY$66,2)=$BX144),$CY$66,"")</f>
        <v>19</v>
      </c>
      <c r="CZ144" s="53">
        <f>IF(AND(INDEX($BW$7:$BX$32,$CZ$66,1)=$BW144,INDEX($BW$7:$BX$32,$CZ$66,2)=$BX144),$CZ$66,"")</f>
        <v>21</v>
      </c>
      <c r="DA144" s="53">
        <f>IF(AND(INDEX($BW$7:$BX$32,$DA$66,1)=$BW144,INDEX($BW$7:$BX$32,$DA$66,2)=$BX144),$DA$66,"")</f>
        <v>23</v>
      </c>
      <c r="DB144" s="53">
        <f>IF(AND(INDEX($BW$7:$BX$32,$DB$66,1)=$BW144,INDEX($BW$7:$BX$32,$DB$66,2)=$BX144),$DB$66,"")</f>
        <v>25</v>
      </c>
      <c r="DC144" s="53" t="str">
        <f>IF(AND(INDEX($BW$54:$BX$63,$DC$66,1)=$BW144,INDEX($BW$54:$BX$63,$DC$66,2)=$BX144),$DC$66+100,"")</f>
        <v/>
      </c>
      <c r="DD144" s="53" t="str">
        <f>IF(AND(INDEX($BW$54:$BX$63,$DD$66,1)=$BW144,INDEX($BW$54:$BX$63,$DD$66,2)=$BX144),$DD$66+100,"")</f>
        <v/>
      </c>
      <c r="DE144" s="53" t="str">
        <f>IF(AND(INDEX($BW$54:$BX$63,$DE$66,1)=$BW144,INDEX($BW$54:$BX$63,$DE$66,2)=$BX144),$DE$66+100,"")</f>
        <v/>
      </c>
      <c r="DF144" s="53">
        <f>IF(AND(INDEX($BW$54:$BX$63,$DF$66,1)=$BW144,INDEX($BW$54:$BX$63,$DF$66,2)=$BX144),$DF$66+100,"")</f>
        <v>107</v>
      </c>
      <c r="DG144" s="53">
        <f>IF(AND(INDEX($BW$54:$BX$63,$DG$66,1)=$BW144,INDEX($BW$54:$BX$63,$DG$66,2)=$BX144),$DG$66+100,"")</f>
        <v>109</v>
      </c>
      <c r="DH144" s="53" t="str">
        <f t="shared" ref="DH144" si="553">IF(BY144&lt;&gt;"",IF(BU144="→",BY144,-BY144),"")</f>
        <v/>
      </c>
      <c r="DI144" s="47"/>
    </row>
    <row r="145" spans="1:113" ht="6" customHeight="1" x14ac:dyDescent="0.25">
      <c r="A145" s="190"/>
      <c r="B145" s="191"/>
      <c r="C145" s="191"/>
      <c r="D145" s="192"/>
      <c r="E145" s="158"/>
      <c r="F145" s="159"/>
      <c r="G145" s="160"/>
      <c r="H145" s="159"/>
      <c r="I145" s="160"/>
      <c r="J145" s="159"/>
      <c r="K145" s="160"/>
      <c r="L145" s="159"/>
      <c r="M145" s="160"/>
      <c r="N145" s="159"/>
      <c r="O145" s="160"/>
      <c r="P145" s="159"/>
      <c r="Q145" s="160"/>
      <c r="R145" s="159"/>
      <c r="S145" s="160"/>
      <c r="T145" s="159"/>
      <c r="U145" s="160"/>
      <c r="V145" s="159"/>
      <c r="W145" s="160"/>
      <c r="X145" s="159"/>
      <c r="Y145" s="160"/>
      <c r="Z145" s="159"/>
      <c r="AA145" s="160"/>
      <c r="AB145" s="159"/>
      <c r="AC145" s="160"/>
      <c r="AD145" s="159"/>
      <c r="AE145" s="160"/>
      <c r="AF145" s="159"/>
      <c r="AG145" s="160"/>
      <c r="AH145" s="159"/>
      <c r="AI145" s="160"/>
      <c r="AJ145" s="159"/>
      <c r="AK145" s="160"/>
      <c r="AL145" s="159"/>
      <c r="AM145" s="160"/>
      <c r="AN145" s="159"/>
      <c r="AO145" s="160"/>
      <c r="AP145" s="159"/>
      <c r="AQ145" s="160"/>
      <c r="AR145" s="159"/>
      <c r="AS145" s="160"/>
      <c r="AT145" s="159"/>
      <c r="AU145" s="160"/>
      <c r="AV145" s="159"/>
      <c r="AW145" s="160"/>
      <c r="AX145" s="159"/>
      <c r="AY145" s="160"/>
      <c r="AZ145" s="159"/>
      <c r="BA145" s="160"/>
      <c r="BB145" s="159"/>
      <c r="BC145" s="160"/>
      <c r="BD145" s="159"/>
      <c r="BE145" s="160"/>
      <c r="BF145" s="159"/>
      <c r="BG145" s="160"/>
      <c r="BH145" s="159"/>
      <c r="BI145" s="160"/>
      <c r="BJ145" s="159"/>
      <c r="BK145" s="160"/>
      <c r="BL145" s="159"/>
      <c r="BM145" s="160"/>
      <c r="BN145" s="159"/>
      <c r="BO145" s="160"/>
      <c r="BP145" s="159"/>
      <c r="BQ145" s="160"/>
      <c r="BR145" s="159"/>
      <c r="BS145" s="160"/>
      <c r="BT145" s="163"/>
      <c r="BU145" s="148"/>
      <c r="BV145" s="149"/>
      <c r="BW145" s="200"/>
      <c r="BX145" s="200"/>
      <c r="BY145" s="154"/>
      <c r="BZ145" s="155"/>
      <c r="CA145" s="155"/>
      <c r="CB145" s="155"/>
      <c r="CC145" s="155"/>
      <c r="CD145" s="155"/>
      <c r="CE145" s="345"/>
      <c r="CF145" s="345"/>
      <c r="CG145" s="345"/>
      <c r="CH145" s="346"/>
      <c r="CI145" s="366"/>
      <c r="CJ145" s="367"/>
      <c r="CK145" s="367"/>
      <c r="CL145" s="368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47"/>
    </row>
    <row r="146" spans="1:113" ht="6" customHeight="1" x14ac:dyDescent="0.25">
      <c r="A146" s="190"/>
      <c r="B146" s="191"/>
      <c r="C146" s="191"/>
      <c r="D146" s="192"/>
      <c r="E146" s="158"/>
      <c r="F146" s="161"/>
      <c r="G146" s="162"/>
      <c r="H146" s="161"/>
      <c r="I146" s="162"/>
      <c r="J146" s="161"/>
      <c r="K146" s="162"/>
      <c r="L146" s="161"/>
      <c r="M146" s="162"/>
      <c r="N146" s="161"/>
      <c r="O146" s="162"/>
      <c r="P146" s="161"/>
      <c r="Q146" s="162"/>
      <c r="R146" s="161"/>
      <c r="S146" s="162"/>
      <c r="T146" s="161"/>
      <c r="U146" s="162"/>
      <c r="V146" s="161"/>
      <c r="W146" s="162"/>
      <c r="X146" s="161"/>
      <c r="Y146" s="162"/>
      <c r="Z146" s="161"/>
      <c r="AA146" s="162"/>
      <c r="AB146" s="161"/>
      <c r="AC146" s="162"/>
      <c r="AD146" s="161"/>
      <c r="AE146" s="162"/>
      <c r="AF146" s="161"/>
      <c r="AG146" s="162"/>
      <c r="AH146" s="161"/>
      <c r="AI146" s="162"/>
      <c r="AJ146" s="161"/>
      <c r="AK146" s="162"/>
      <c r="AL146" s="161"/>
      <c r="AM146" s="162"/>
      <c r="AN146" s="161"/>
      <c r="AO146" s="162"/>
      <c r="AP146" s="161"/>
      <c r="AQ146" s="162"/>
      <c r="AR146" s="161"/>
      <c r="AS146" s="162"/>
      <c r="AT146" s="161"/>
      <c r="AU146" s="162"/>
      <c r="AV146" s="161"/>
      <c r="AW146" s="162"/>
      <c r="AX146" s="161"/>
      <c r="AY146" s="162"/>
      <c r="AZ146" s="161"/>
      <c r="BA146" s="162"/>
      <c r="BB146" s="161"/>
      <c r="BC146" s="162"/>
      <c r="BD146" s="161"/>
      <c r="BE146" s="162"/>
      <c r="BF146" s="161"/>
      <c r="BG146" s="162"/>
      <c r="BH146" s="161"/>
      <c r="BI146" s="162"/>
      <c r="BJ146" s="161"/>
      <c r="BK146" s="162"/>
      <c r="BL146" s="161"/>
      <c r="BM146" s="162"/>
      <c r="BN146" s="161"/>
      <c r="BO146" s="162"/>
      <c r="BP146" s="161"/>
      <c r="BQ146" s="162"/>
      <c r="BR146" s="161"/>
      <c r="BS146" s="162"/>
      <c r="BT146" s="163"/>
      <c r="BU146" s="148"/>
      <c r="BV146" s="149"/>
      <c r="BW146" s="200"/>
      <c r="BX146" s="200"/>
      <c r="BY146" s="154"/>
      <c r="BZ146" s="155"/>
      <c r="CA146" s="155"/>
      <c r="CB146" s="155"/>
      <c r="CC146" s="155"/>
      <c r="CD146" s="155"/>
      <c r="CE146" s="345"/>
      <c r="CF146" s="345"/>
      <c r="CG146" s="345"/>
      <c r="CH146" s="346"/>
      <c r="CI146" s="366"/>
      <c r="CJ146" s="367"/>
      <c r="CK146" s="367"/>
      <c r="CL146" s="368"/>
      <c r="CN146" s="53" t="str">
        <f>IF(SUM(BW146:BX146)=0,"",IF(CO146&gt;1,"Erreur",IF(CO146=0,"",SUM(CP146:DG147))))</f>
        <v/>
      </c>
      <c r="CO146" s="53">
        <f>COUNTA(CP146:DG146)-COUNTIF(CP146:DG146,"")</f>
        <v>10</v>
      </c>
      <c r="CP146" s="53" t="str">
        <f>IF(AND(INDEX($BW$7:$BX$32,$CP$66,1)=$BW146,INDEX($BW$7:$BX$32,$CP$66,2)=$BX146),$CP$66,"")</f>
        <v/>
      </c>
      <c r="CQ146" s="53" t="str">
        <f>IF(AND(INDEX($BW$7:$BX$32,$CQ$66,1)=$BW146,INDEX($BW$7:$BX$32,$CQ$66,2)=$BX146),$CQ$66,"")</f>
        <v/>
      </c>
      <c r="CR146" s="53" t="str">
        <f>IF(AND(INDEX($BW$7:$BX$32,$CR$66,1)=$BW146,INDEX($BW$7:$BX$32,$CR$66,2)=$BX146),$CR$66,"")</f>
        <v/>
      </c>
      <c r="CS146" s="53" t="str">
        <f>IF(AND(INDEX($BW$7:$BX$32,$CS$66,1)=$BW146,INDEX($BW$7:$BX$32,$CS$66,2)=$BX146),$CS$66,"")</f>
        <v/>
      </c>
      <c r="CT146" s="53" t="str">
        <f>IF(AND(INDEX($BW$7:$BX$32,$CT$66,1)=$BW146,INDEX($BW$7:$BX$32,$CT$66,2)=$BX146),$CT$66,"")</f>
        <v/>
      </c>
      <c r="CU146" s="53">
        <f>IF(AND(INDEX($BW$7:$BX$32,$CU$66,1)=$BW146,INDEX($BW$7:$BX$32,$CU$66,2)=$BX146),$CU$66,"")</f>
        <v>11</v>
      </c>
      <c r="CV146" s="53">
        <f>IF(AND(INDEX($BW$7:$BX$32,$CV$66,1)=$BW146,INDEX($BW$7:$BX$32,$CV$66,2)=$BX146),$CV$66,"")</f>
        <v>13</v>
      </c>
      <c r="CW146" s="53">
        <f>IF(AND(INDEX($BW$7:$BX$32,$CW$66,1)=$BW146,INDEX($BW$7:$BX$32,$CW$66,2)=$BX146),$CW$66,"")</f>
        <v>15</v>
      </c>
      <c r="CX146" s="53">
        <f>IF(AND(INDEX($BW$7:$BX$32,$CX$66,1)=$BW146,INDEX($BW$7:$BX$32,$CX$66,2)=$BX146),$CX$66,"")</f>
        <v>17</v>
      </c>
      <c r="CY146" s="53">
        <f>IF(AND(INDEX($BW$7:$BX$32,$CY$66,1)=$BW146,INDEX($BW$7:$BX$32,$CY$66,2)=$BX146),$CY$66,"")</f>
        <v>19</v>
      </c>
      <c r="CZ146" s="53">
        <f>IF(AND(INDEX($BW$7:$BX$32,$CZ$66,1)=$BW146,INDEX($BW$7:$BX$32,$CZ$66,2)=$BX146),$CZ$66,"")</f>
        <v>21</v>
      </c>
      <c r="DA146" s="53">
        <f>IF(AND(INDEX($BW$7:$BX$32,$DA$66,1)=$BW146,INDEX($BW$7:$BX$32,$DA$66,2)=$BX146),$DA$66,"")</f>
        <v>23</v>
      </c>
      <c r="DB146" s="53">
        <f>IF(AND(INDEX($BW$7:$BX$32,$DB$66,1)=$BW146,INDEX($BW$7:$BX$32,$DB$66,2)=$BX146),$DB$66,"")</f>
        <v>25</v>
      </c>
      <c r="DC146" s="53" t="str">
        <f>IF(AND(INDEX($BW$54:$BX$63,$DC$66,1)=$BW146,INDEX($BW$54:$BX$63,$DC$66,2)=$BX146),$DC$66+100,"")</f>
        <v/>
      </c>
      <c r="DD146" s="53" t="str">
        <f>IF(AND(INDEX($BW$54:$BX$63,$DD$66,1)=$BW146,INDEX($BW$54:$BX$63,$DD$66,2)=$BX146),$DD$66+100,"")</f>
        <v/>
      </c>
      <c r="DE146" s="53" t="str">
        <f>IF(AND(INDEX($BW$54:$BX$63,$DE$66,1)=$BW146,INDEX($BW$54:$BX$63,$DE$66,2)=$BX146),$DE$66+100,"")</f>
        <v/>
      </c>
      <c r="DF146" s="53">
        <f>IF(AND(INDEX($BW$54:$BX$63,$DF$66,1)=$BW146,INDEX($BW$54:$BX$63,$DF$66,2)=$BX146),$DF$66+100,"")</f>
        <v>107</v>
      </c>
      <c r="DG146" s="53">
        <f>IF(AND(INDEX($BW$54:$BX$63,$DG$66,1)=$BW146,INDEX($BW$54:$BX$63,$DG$66,2)=$BX146),$DG$66+100,"")</f>
        <v>109</v>
      </c>
      <c r="DH146" s="53" t="str">
        <f t="shared" ref="DH146" si="554">IF(BY146&lt;&gt;"",IF(BU146="→",BY146,-BY146),"")</f>
        <v/>
      </c>
      <c r="DI146" s="47"/>
    </row>
    <row r="147" spans="1:113" ht="6" customHeight="1" x14ac:dyDescent="0.25">
      <c r="A147" s="190"/>
      <c r="B147" s="191"/>
      <c r="C147" s="191"/>
      <c r="D147" s="192"/>
      <c r="E147" s="158"/>
      <c r="F147" s="159"/>
      <c r="G147" s="160"/>
      <c r="H147" s="159"/>
      <c r="I147" s="160"/>
      <c r="J147" s="159"/>
      <c r="K147" s="160"/>
      <c r="L147" s="159"/>
      <c r="M147" s="160"/>
      <c r="N147" s="159"/>
      <c r="O147" s="160"/>
      <c r="P147" s="159"/>
      <c r="Q147" s="160"/>
      <c r="R147" s="159"/>
      <c r="S147" s="160"/>
      <c r="T147" s="159"/>
      <c r="U147" s="160"/>
      <c r="V147" s="159"/>
      <c r="W147" s="160"/>
      <c r="X147" s="159"/>
      <c r="Y147" s="160"/>
      <c r="Z147" s="159"/>
      <c r="AA147" s="160"/>
      <c r="AB147" s="159"/>
      <c r="AC147" s="160"/>
      <c r="AD147" s="159"/>
      <c r="AE147" s="160"/>
      <c r="AF147" s="159"/>
      <c r="AG147" s="160"/>
      <c r="AH147" s="159"/>
      <c r="AI147" s="160"/>
      <c r="AJ147" s="159"/>
      <c r="AK147" s="160"/>
      <c r="AL147" s="159"/>
      <c r="AM147" s="160"/>
      <c r="AN147" s="159"/>
      <c r="AO147" s="160"/>
      <c r="AP147" s="159"/>
      <c r="AQ147" s="160"/>
      <c r="AR147" s="159"/>
      <c r="AS147" s="160"/>
      <c r="AT147" s="159"/>
      <c r="AU147" s="160"/>
      <c r="AV147" s="159"/>
      <c r="AW147" s="160"/>
      <c r="AX147" s="159"/>
      <c r="AY147" s="160"/>
      <c r="AZ147" s="159"/>
      <c r="BA147" s="160"/>
      <c r="BB147" s="159"/>
      <c r="BC147" s="160"/>
      <c r="BD147" s="159"/>
      <c r="BE147" s="160"/>
      <c r="BF147" s="159"/>
      <c r="BG147" s="160"/>
      <c r="BH147" s="159"/>
      <c r="BI147" s="160"/>
      <c r="BJ147" s="159"/>
      <c r="BK147" s="160"/>
      <c r="BL147" s="159"/>
      <c r="BM147" s="160"/>
      <c r="BN147" s="159"/>
      <c r="BO147" s="160"/>
      <c r="BP147" s="159"/>
      <c r="BQ147" s="160"/>
      <c r="BR147" s="159"/>
      <c r="BS147" s="160"/>
      <c r="BT147" s="163"/>
      <c r="BU147" s="148"/>
      <c r="BV147" s="149"/>
      <c r="BW147" s="200"/>
      <c r="BX147" s="200"/>
      <c r="BY147" s="154"/>
      <c r="BZ147" s="155"/>
      <c r="CA147" s="155"/>
      <c r="CB147" s="155"/>
      <c r="CC147" s="155"/>
      <c r="CD147" s="155"/>
      <c r="CE147" s="345"/>
      <c r="CF147" s="345"/>
      <c r="CG147" s="345"/>
      <c r="CH147" s="346"/>
      <c r="CI147" s="366"/>
      <c r="CJ147" s="367"/>
      <c r="CK147" s="367"/>
      <c r="CL147" s="368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47"/>
    </row>
    <row r="148" spans="1:113" ht="6" customHeight="1" x14ac:dyDescent="0.25">
      <c r="A148" s="190"/>
      <c r="B148" s="191"/>
      <c r="C148" s="191"/>
      <c r="D148" s="192"/>
      <c r="E148" s="158"/>
      <c r="F148" s="161"/>
      <c r="G148" s="162"/>
      <c r="H148" s="161"/>
      <c r="I148" s="162"/>
      <c r="J148" s="161"/>
      <c r="K148" s="162"/>
      <c r="L148" s="161"/>
      <c r="M148" s="162"/>
      <c r="N148" s="161"/>
      <c r="O148" s="162"/>
      <c r="P148" s="161"/>
      <c r="Q148" s="162"/>
      <c r="R148" s="161"/>
      <c r="S148" s="162"/>
      <c r="T148" s="161"/>
      <c r="U148" s="162"/>
      <c r="V148" s="161"/>
      <c r="W148" s="162"/>
      <c r="X148" s="161"/>
      <c r="Y148" s="162"/>
      <c r="Z148" s="161"/>
      <c r="AA148" s="162"/>
      <c r="AB148" s="161"/>
      <c r="AC148" s="162"/>
      <c r="AD148" s="161"/>
      <c r="AE148" s="162"/>
      <c r="AF148" s="161"/>
      <c r="AG148" s="162"/>
      <c r="AH148" s="161"/>
      <c r="AI148" s="162"/>
      <c r="AJ148" s="161"/>
      <c r="AK148" s="162"/>
      <c r="AL148" s="161"/>
      <c r="AM148" s="162"/>
      <c r="AN148" s="161"/>
      <c r="AO148" s="162"/>
      <c r="AP148" s="161"/>
      <c r="AQ148" s="162"/>
      <c r="AR148" s="161"/>
      <c r="AS148" s="162"/>
      <c r="AT148" s="161"/>
      <c r="AU148" s="162"/>
      <c r="AV148" s="161"/>
      <c r="AW148" s="162"/>
      <c r="AX148" s="161"/>
      <c r="AY148" s="162"/>
      <c r="AZ148" s="161"/>
      <c r="BA148" s="162"/>
      <c r="BB148" s="161"/>
      <c r="BC148" s="162"/>
      <c r="BD148" s="161"/>
      <c r="BE148" s="162"/>
      <c r="BF148" s="161"/>
      <c r="BG148" s="162"/>
      <c r="BH148" s="161"/>
      <c r="BI148" s="162"/>
      <c r="BJ148" s="161"/>
      <c r="BK148" s="162"/>
      <c r="BL148" s="161"/>
      <c r="BM148" s="162"/>
      <c r="BN148" s="161"/>
      <c r="BO148" s="162"/>
      <c r="BP148" s="161"/>
      <c r="BQ148" s="162"/>
      <c r="BR148" s="161"/>
      <c r="BS148" s="162"/>
      <c r="BT148" s="163"/>
      <c r="BU148" s="148"/>
      <c r="BV148" s="149"/>
      <c r="BW148" s="200"/>
      <c r="BX148" s="200"/>
      <c r="BY148" s="154"/>
      <c r="BZ148" s="155"/>
      <c r="CA148" s="155"/>
      <c r="CB148" s="155"/>
      <c r="CC148" s="155"/>
      <c r="CD148" s="155"/>
      <c r="CE148" s="345"/>
      <c r="CF148" s="345"/>
      <c r="CG148" s="345"/>
      <c r="CH148" s="346"/>
      <c r="CI148" s="366"/>
      <c r="CJ148" s="367"/>
      <c r="CK148" s="367"/>
      <c r="CL148" s="368"/>
      <c r="CN148" s="53" t="str">
        <f>IF(SUM(BW148:BX148)=0,"",IF(CO148&gt;1,"Erreur",IF(CO148=0,"",SUM(CP148:DG149))))</f>
        <v/>
      </c>
      <c r="CO148" s="53">
        <f>COUNTA(CP148:DG148)-COUNTIF(CP148:DG148,"")</f>
        <v>10</v>
      </c>
      <c r="CP148" s="53" t="str">
        <f>IF(AND(INDEX($BW$7:$BX$32,$CP$66,1)=$BW148,INDEX($BW$7:$BX$32,$CP$66,2)=$BX148),$CP$66,"")</f>
        <v/>
      </c>
      <c r="CQ148" s="53" t="str">
        <f>IF(AND(INDEX($BW$7:$BX$32,$CQ$66,1)=$BW148,INDEX($BW$7:$BX$32,$CQ$66,2)=$BX148),$CQ$66,"")</f>
        <v/>
      </c>
      <c r="CR148" s="53" t="str">
        <f>IF(AND(INDEX($BW$7:$BX$32,$CR$66,1)=$BW148,INDEX($BW$7:$BX$32,$CR$66,2)=$BX148),$CR$66,"")</f>
        <v/>
      </c>
      <c r="CS148" s="53" t="str">
        <f>IF(AND(INDEX($BW$7:$BX$32,$CS$66,1)=$BW148,INDEX($BW$7:$BX$32,$CS$66,2)=$BX148),$CS$66,"")</f>
        <v/>
      </c>
      <c r="CT148" s="53" t="str">
        <f>IF(AND(INDEX($BW$7:$BX$32,$CT$66,1)=$BW148,INDEX($BW$7:$BX$32,$CT$66,2)=$BX148),$CT$66,"")</f>
        <v/>
      </c>
      <c r="CU148" s="53">
        <f>IF(AND(INDEX($BW$7:$BX$32,$CU$66,1)=$BW148,INDEX($BW$7:$BX$32,$CU$66,2)=$BX148),$CU$66,"")</f>
        <v>11</v>
      </c>
      <c r="CV148" s="53">
        <f>IF(AND(INDEX($BW$7:$BX$32,$CV$66,1)=$BW148,INDEX($BW$7:$BX$32,$CV$66,2)=$BX148),$CV$66,"")</f>
        <v>13</v>
      </c>
      <c r="CW148" s="53">
        <f>IF(AND(INDEX($BW$7:$BX$32,$CW$66,1)=$BW148,INDEX($BW$7:$BX$32,$CW$66,2)=$BX148),$CW$66,"")</f>
        <v>15</v>
      </c>
      <c r="CX148" s="53">
        <f>IF(AND(INDEX($BW$7:$BX$32,$CX$66,1)=$BW148,INDEX($BW$7:$BX$32,$CX$66,2)=$BX148),$CX$66,"")</f>
        <v>17</v>
      </c>
      <c r="CY148" s="53">
        <f>IF(AND(INDEX($BW$7:$BX$32,$CY$66,1)=$BW148,INDEX($BW$7:$BX$32,$CY$66,2)=$BX148),$CY$66,"")</f>
        <v>19</v>
      </c>
      <c r="CZ148" s="53">
        <f>IF(AND(INDEX($BW$7:$BX$32,$CZ$66,1)=$BW148,INDEX($BW$7:$BX$32,$CZ$66,2)=$BX148),$CZ$66,"")</f>
        <v>21</v>
      </c>
      <c r="DA148" s="53">
        <f>IF(AND(INDEX($BW$7:$BX$32,$DA$66,1)=$BW148,INDEX($BW$7:$BX$32,$DA$66,2)=$BX148),$DA$66,"")</f>
        <v>23</v>
      </c>
      <c r="DB148" s="53">
        <f>IF(AND(INDEX($BW$7:$BX$32,$DB$66,1)=$BW148,INDEX($BW$7:$BX$32,$DB$66,2)=$BX148),$DB$66,"")</f>
        <v>25</v>
      </c>
      <c r="DC148" s="53" t="str">
        <f>IF(AND(INDEX($BW$54:$BX$63,$DC$66,1)=$BW148,INDEX($BW$54:$BX$63,$DC$66,2)=$BX148),$DC$66+100,"")</f>
        <v/>
      </c>
      <c r="DD148" s="53" t="str">
        <f>IF(AND(INDEX($BW$54:$BX$63,$DD$66,1)=$BW148,INDEX($BW$54:$BX$63,$DD$66,2)=$BX148),$DD$66+100,"")</f>
        <v/>
      </c>
      <c r="DE148" s="53" t="str">
        <f>IF(AND(INDEX($BW$54:$BX$63,$DE$66,1)=$BW148,INDEX($BW$54:$BX$63,$DE$66,2)=$BX148),$DE$66+100,"")</f>
        <v/>
      </c>
      <c r="DF148" s="53">
        <f>IF(AND(INDEX($BW$54:$BX$63,$DF$66,1)=$BW148,INDEX($BW$54:$BX$63,$DF$66,2)=$BX148),$DF$66+100,"")</f>
        <v>107</v>
      </c>
      <c r="DG148" s="53">
        <f>IF(AND(INDEX($BW$54:$BX$63,$DG$66,1)=$BW148,INDEX($BW$54:$BX$63,$DG$66,2)=$BX148),$DG$66+100,"")</f>
        <v>109</v>
      </c>
      <c r="DH148" s="53" t="str">
        <f t="shared" ref="DH148" si="555">IF(BY148&lt;&gt;"",IF(BU148="→",BY148,-BY148),"")</f>
        <v/>
      </c>
      <c r="DI148" s="47"/>
    </row>
    <row r="149" spans="1:113" ht="6" customHeight="1" thickBot="1" x14ac:dyDescent="0.3">
      <c r="A149" s="193"/>
      <c r="B149" s="194"/>
      <c r="C149" s="194"/>
      <c r="D149" s="195"/>
      <c r="E149" s="21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150"/>
      <c r="BV149" s="151"/>
      <c r="BW149" s="201"/>
      <c r="BX149" s="201"/>
      <c r="BY149" s="156"/>
      <c r="BZ149" s="157"/>
      <c r="CA149" s="157"/>
      <c r="CB149" s="157"/>
      <c r="CC149" s="157"/>
      <c r="CD149" s="157"/>
      <c r="CE149" s="347"/>
      <c r="CF149" s="347"/>
      <c r="CG149" s="347"/>
      <c r="CH149" s="348"/>
      <c r="CI149" s="369"/>
      <c r="CJ149" s="370"/>
      <c r="CK149" s="370"/>
      <c r="CL149" s="371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47"/>
    </row>
    <row r="150" spans="1:113" ht="6" customHeight="1" x14ac:dyDescent="0.25">
      <c r="A150" s="187" t="s">
        <v>11</v>
      </c>
      <c r="B150" s="188"/>
      <c r="C150" s="188"/>
      <c r="D150" s="189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54" t="s">
        <v>2</v>
      </c>
      <c r="BV150" s="55"/>
      <c r="BW150" s="55"/>
      <c r="BX150" s="55"/>
      <c r="BY150" s="60" t="s">
        <v>36</v>
      </c>
      <c r="BZ150" s="60"/>
      <c r="CA150" s="60"/>
      <c r="CB150" s="60"/>
      <c r="CC150" s="60"/>
      <c r="CD150" s="60"/>
      <c r="CE150" s="63" t="s">
        <v>7</v>
      </c>
      <c r="CF150" s="63"/>
      <c r="CG150" s="63"/>
      <c r="CH150" s="64"/>
      <c r="CI150" s="2"/>
      <c r="CJ150" s="2"/>
      <c r="CK150" s="2"/>
      <c r="CL150" s="3"/>
    </row>
    <row r="151" spans="1:113" ht="6" customHeight="1" x14ac:dyDescent="0.25">
      <c r="A151" s="190"/>
      <c r="B151" s="191"/>
      <c r="C151" s="191"/>
      <c r="D151" s="192"/>
      <c r="E151" s="196" t="str">
        <f>IF(E$4="","",E$4)</f>
        <v/>
      </c>
      <c r="F151" s="197"/>
      <c r="G151" s="197" t="str">
        <f t="shared" ref="G151" si="556">IF(G$4="","",G$4)</f>
        <v/>
      </c>
      <c r="H151" s="197"/>
      <c r="I151" s="171">
        <f t="shared" ref="I151" si="557">IF(I$4="","",I$4)</f>
        <v>1</v>
      </c>
      <c r="J151" s="172"/>
      <c r="K151" s="171">
        <f t="shared" ref="K151" si="558">IF(K$4="","",K$4)</f>
        <v>2</v>
      </c>
      <c r="L151" s="172"/>
      <c r="M151" s="171" t="str">
        <f t="shared" ref="M151" si="559">IF(M$4="","",M$4)</f>
        <v/>
      </c>
      <c r="N151" s="172"/>
      <c r="O151" s="171" t="str">
        <f t="shared" ref="O151" si="560">IF(O$4="","",O$4)</f>
        <v/>
      </c>
      <c r="P151" s="172"/>
      <c r="Q151" s="171" t="str">
        <f t="shared" ref="Q151" si="561">IF(Q$4="","",Q$4)</f>
        <v/>
      </c>
      <c r="R151" s="172"/>
      <c r="S151" s="171" t="str">
        <f t="shared" ref="S151" si="562">IF(S$4="","",S$4)</f>
        <v/>
      </c>
      <c r="T151" s="172"/>
      <c r="U151" s="171" t="str">
        <f t="shared" ref="U151" si="563">IF(U$4="","",U$4)</f>
        <v/>
      </c>
      <c r="V151" s="172"/>
      <c r="W151" s="171">
        <f t="shared" ref="W151" si="564">IF(W$4="","",W$4)</f>
        <v>3</v>
      </c>
      <c r="X151" s="172"/>
      <c r="Y151" s="171">
        <f t="shared" ref="Y151" si="565">IF(Y$4="","",Y$4)</f>
        <v>4</v>
      </c>
      <c r="Z151" s="172"/>
      <c r="AA151" s="171" t="str">
        <f t="shared" ref="AA151" si="566">IF(AA$4="","",AA$4)</f>
        <v/>
      </c>
      <c r="AB151" s="172"/>
      <c r="AC151" s="171" t="str">
        <f t="shared" ref="AC151" si="567">IF(AC$4="","",AC$4)</f>
        <v/>
      </c>
      <c r="AD151" s="172"/>
      <c r="AE151" s="171" t="str">
        <f t="shared" ref="AE151" si="568">IF(AE$4="","",AE$4)</f>
        <v/>
      </c>
      <c r="AF151" s="172"/>
      <c r="AG151" s="171" t="str">
        <f t="shared" ref="AG151" si="569">IF(AG$4="","",AG$4)</f>
        <v/>
      </c>
      <c r="AH151" s="172"/>
      <c r="AI151" s="171" t="str">
        <f t="shared" ref="AI151" si="570">IF(AI$4="","",AI$4)</f>
        <v/>
      </c>
      <c r="AJ151" s="172"/>
      <c r="AK151" s="171" t="str">
        <f t="shared" ref="AK151" si="571">IF(AK$4="","",AK$4)</f>
        <v/>
      </c>
      <c r="AL151" s="172"/>
      <c r="AM151" s="171">
        <f t="shared" ref="AM151" si="572">IF(AM$4="","",AM$4)</f>
        <v>5</v>
      </c>
      <c r="AN151" s="172"/>
      <c r="AO151" s="171" t="str">
        <f t="shared" ref="AO151" si="573">IF(AO$4="","",AO$4)</f>
        <v/>
      </c>
      <c r="AP151" s="172"/>
      <c r="AQ151" s="171">
        <f t="shared" ref="AQ151" si="574">IF(AQ$4="","",AQ$4)</f>
        <v>6</v>
      </c>
      <c r="AR151" s="172"/>
      <c r="AS151" s="171">
        <f t="shared" ref="AS151" si="575">IF(AS$4="","",AS$4)</f>
        <v>7</v>
      </c>
      <c r="AT151" s="172"/>
      <c r="AU151" s="171" t="str">
        <f t="shared" ref="AU151" si="576">IF(AU$4="","",AU$4)</f>
        <v/>
      </c>
      <c r="AV151" s="172"/>
      <c r="AW151" s="171" t="str">
        <f t="shared" ref="AW151" si="577">IF(AW$4="","",AW$4)</f>
        <v/>
      </c>
      <c r="AX151" s="172"/>
      <c r="AY151" s="171" t="str">
        <f t="shared" ref="AY151" si="578">IF(AY$4="","",AY$4)</f>
        <v/>
      </c>
      <c r="AZ151" s="172"/>
      <c r="BA151" s="171" t="str">
        <f t="shared" ref="BA151" si="579">IF(BA$4="","",BA$4)</f>
        <v/>
      </c>
      <c r="BB151" s="172"/>
      <c r="BC151" s="171">
        <f t="shared" ref="BC151" si="580">IF(BC$4="","",BC$4)</f>
        <v>8</v>
      </c>
      <c r="BD151" s="172"/>
      <c r="BE151" s="171">
        <f t="shared" ref="BE151" si="581">IF(BE$4="","",BE$4)</f>
        <v>9</v>
      </c>
      <c r="BF151" s="172"/>
      <c r="BG151" s="171" t="str">
        <f t="shared" ref="BG151" si="582">IF(BG$4="","",BG$4)</f>
        <v/>
      </c>
      <c r="BH151" s="172"/>
      <c r="BI151" s="171" t="str">
        <f t="shared" ref="BI151" si="583">IF(BI$4="","",BI$4)</f>
        <v/>
      </c>
      <c r="BJ151" s="172"/>
      <c r="BK151" s="171" t="str">
        <f t="shared" ref="BK151" si="584">IF(BK$4="","",BK$4)</f>
        <v/>
      </c>
      <c r="BL151" s="172"/>
      <c r="BM151" s="171" t="str">
        <f t="shared" ref="BM151" si="585">IF(BM$4="","",BM$4)</f>
        <v/>
      </c>
      <c r="BN151" s="172"/>
      <c r="BO151" s="171" t="str">
        <f t="shared" ref="BO151" si="586">IF(BO$4="","",BO$4)</f>
        <v/>
      </c>
      <c r="BP151" s="172"/>
      <c r="BQ151" s="171" t="str">
        <f t="shared" ref="BQ151" si="587">IF(BQ$4="","",BQ$4)</f>
        <v/>
      </c>
      <c r="BR151" s="172"/>
      <c r="BS151" s="171" t="str">
        <f t="shared" ref="BS151" si="588">IF(BS$4="","",BS$4)</f>
        <v/>
      </c>
      <c r="BT151" s="175"/>
      <c r="BU151" s="56"/>
      <c r="BV151" s="57"/>
      <c r="BW151" s="57"/>
      <c r="BX151" s="57"/>
      <c r="BY151" s="61"/>
      <c r="BZ151" s="61"/>
      <c r="CA151" s="61"/>
      <c r="CB151" s="61"/>
      <c r="CC151" s="61"/>
      <c r="CD151" s="61"/>
      <c r="CE151" s="65"/>
      <c r="CF151" s="65"/>
      <c r="CG151" s="65"/>
      <c r="CH151" s="66"/>
      <c r="CI151" s="1"/>
      <c r="CJ151" s="1"/>
      <c r="CK151" s="1"/>
      <c r="CL151" s="4"/>
    </row>
    <row r="152" spans="1:113" ht="6" customHeight="1" x14ac:dyDescent="0.25">
      <c r="A152" s="190"/>
      <c r="B152" s="191"/>
      <c r="C152" s="191"/>
      <c r="D152" s="192"/>
      <c r="E152" s="198"/>
      <c r="F152" s="199"/>
      <c r="G152" s="199"/>
      <c r="H152" s="199"/>
      <c r="I152" s="173"/>
      <c r="J152" s="174"/>
      <c r="K152" s="173"/>
      <c r="L152" s="174"/>
      <c r="M152" s="173"/>
      <c r="N152" s="174"/>
      <c r="O152" s="173"/>
      <c r="P152" s="174"/>
      <c r="Q152" s="173"/>
      <c r="R152" s="174"/>
      <c r="S152" s="173"/>
      <c r="T152" s="174"/>
      <c r="U152" s="173"/>
      <c r="V152" s="174"/>
      <c r="W152" s="173"/>
      <c r="X152" s="174"/>
      <c r="Y152" s="173"/>
      <c r="Z152" s="174"/>
      <c r="AA152" s="173"/>
      <c r="AB152" s="174"/>
      <c r="AC152" s="173"/>
      <c r="AD152" s="174"/>
      <c r="AE152" s="173"/>
      <c r="AF152" s="174"/>
      <c r="AG152" s="173"/>
      <c r="AH152" s="174"/>
      <c r="AI152" s="173"/>
      <c r="AJ152" s="174"/>
      <c r="AK152" s="173"/>
      <c r="AL152" s="174"/>
      <c r="AM152" s="173"/>
      <c r="AN152" s="174"/>
      <c r="AO152" s="173"/>
      <c r="AP152" s="174"/>
      <c r="AQ152" s="173"/>
      <c r="AR152" s="174"/>
      <c r="AS152" s="173"/>
      <c r="AT152" s="174"/>
      <c r="AU152" s="173"/>
      <c r="AV152" s="174"/>
      <c r="AW152" s="173"/>
      <c r="AX152" s="174"/>
      <c r="AY152" s="173"/>
      <c r="AZ152" s="174"/>
      <c r="BA152" s="173"/>
      <c r="BB152" s="174"/>
      <c r="BC152" s="173"/>
      <c r="BD152" s="174"/>
      <c r="BE152" s="173"/>
      <c r="BF152" s="174"/>
      <c r="BG152" s="173"/>
      <c r="BH152" s="174"/>
      <c r="BI152" s="173"/>
      <c r="BJ152" s="174"/>
      <c r="BK152" s="173"/>
      <c r="BL152" s="174"/>
      <c r="BM152" s="173"/>
      <c r="BN152" s="174"/>
      <c r="BO152" s="173"/>
      <c r="BP152" s="174"/>
      <c r="BQ152" s="173"/>
      <c r="BR152" s="174"/>
      <c r="BS152" s="173"/>
      <c r="BT152" s="176"/>
      <c r="BU152" s="56"/>
      <c r="BV152" s="57"/>
      <c r="BW152" s="57"/>
      <c r="BX152" s="57"/>
      <c r="BY152" s="61"/>
      <c r="BZ152" s="61"/>
      <c r="CA152" s="61"/>
      <c r="CB152" s="61"/>
      <c r="CC152" s="61"/>
      <c r="CD152" s="61"/>
      <c r="CE152" s="65"/>
      <c r="CF152" s="65"/>
      <c r="CG152" s="65"/>
      <c r="CH152" s="66"/>
      <c r="CI152" s="1"/>
      <c r="CJ152" s="1"/>
      <c r="CK152" s="1"/>
      <c r="CL152" s="4"/>
      <c r="DH152" s="52" t="s">
        <v>24</v>
      </c>
      <c r="DI152" s="49"/>
    </row>
    <row r="153" spans="1:113" ht="6" customHeight="1" thickBot="1" x14ac:dyDescent="0.3">
      <c r="A153" s="190"/>
      <c r="B153" s="191"/>
      <c r="C153" s="191"/>
      <c r="D153" s="192"/>
      <c r="E153" s="158"/>
      <c r="F153" s="159"/>
      <c r="G153" s="160"/>
      <c r="H153" s="159"/>
      <c r="I153" s="160"/>
      <c r="J153" s="159"/>
      <c r="K153" s="160"/>
      <c r="L153" s="159"/>
      <c r="M153" s="160"/>
      <c r="N153" s="159"/>
      <c r="O153" s="160"/>
      <c r="P153" s="159"/>
      <c r="Q153" s="160"/>
      <c r="R153" s="159"/>
      <c r="S153" s="160"/>
      <c r="T153" s="159"/>
      <c r="U153" s="160"/>
      <c r="V153" s="159"/>
      <c r="W153" s="160"/>
      <c r="X153" s="159"/>
      <c r="Y153" s="160"/>
      <c r="Z153" s="159"/>
      <c r="AA153" s="160"/>
      <c r="AB153" s="159"/>
      <c r="AC153" s="160"/>
      <c r="AD153" s="159"/>
      <c r="AE153" s="160"/>
      <c r="AF153" s="159"/>
      <c r="AG153" s="160"/>
      <c r="AH153" s="159"/>
      <c r="AI153" s="160"/>
      <c r="AJ153" s="159"/>
      <c r="AK153" s="160"/>
      <c r="AL153" s="159"/>
      <c r="AM153" s="160"/>
      <c r="AN153" s="159"/>
      <c r="AO153" s="160"/>
      <c r="AP153" s="159"/>
      <c r="AQ153" s="160"/>
      <c r="AR153" s="159"/>
      <c r="AS153" s="160"/>
      <c r="AT153" s="159"/>
      <c r="AU153" s="160"/>
      <c r="AV153" s="159"/>
      <c r="AW153" s="160"/>
      <c r="AX153" s="159"/>
      <c r="AY153" s="160"/>
      <c r="AZ153" s="159"/>
      <c r="BA153" s="160"/>
      <c r="BB153" s="159"/>
      <c r="BC153" s="160"/>
      <c r="BD153" s="159"/>
      <c r="BE153" s="160"/>
      <c r="BF153" s="159"/>
      <c r="BG153" s="160"/>
      <c r="BH153" s="159"/>
      <c r="BI153" s="160"/>
      <c r="BJ153" s="159"/>
      <c r="BK153" s="160"/>
      <c r="BL153" s="159"/>
      <c r="BM153" s="160"/>
      <c r="BN153" s="159"/>
      <c r="BO153" s="160"/>
      <c r="BP153" s="159"/>
      <c r="BQ153" s="160"/>
      <c r="BR153" s="159"/>
      <c r="BS153" s="160"/>
      <c r="BT153" s="163"/>
      <c r="BU153" s="58"/>
      <c r="BV153" s="59"/>
      <c r="BW153" s="59"/>
      <c r="BX153" s="59"/>
      <c r="BY153" s="62"/>
      <c r="BZ153" s="62"/>
      <c r="CA153" s="62"/>
      <c r="CB153" s="62"/>
      <c r="CC153" s="62"/>
      <c r="CD153" s="62"/>
      <c r="CE153" s="67"/>
      <c r="CF153" s="67"/>
      <c r="CG153" s="67"/>
      <c r="CH153" s="68"/>
      <c r="CI153" s="5"/>
      <c r="CJ153" s="5"/>
      <c r="CK153" s="5"/>
      <c r="CL153" s="6"/>
      <c r="DH153" s="53"/>
      <c r="DI153" s="47"/>
    </row>
    <row r="154" spans="1:113" ht="6" customHeight="1" x14ac:dyDescent="0.25">
      <c r="A154" s="190"/>
      <c r="B154" s="191"/>
      <c r="C154" s="191"/>
      <c r="D154" s="192"/>
      <c r="E154" s="158"/>
      <c r="F154" s="161"/>
      <c r="G154" s="162"/>
      <c r="H154" s="161"/>
      <c r="I154" s="162"/>
      <c r="J154" s="161"/>
      <c r="K154" s="162"/>
      <c r="L154" s="161"/>
      <c r="M154" s="162"/>
      <c r="N154" s="161"/>
      <c r="O154" s="162"/>
      <c r="P154" s="161"/>
      <c r="Q154" s="162"/>
      <c r="R154" s="161"/>
      <c r="S154" s="162"/>
      <c r="T154" s="161"/>
      <c r="U154" s="162"/>
      <c r="V154" s="161"/>
      <c r="W154" s="162"/>
      <c r="X154" s="161"/>
      <c r="Y154" s="162"/>
      <c r="Z154" s="161"/>
      <c r="AA154" s="162"/>
      <c r="AB154" s="161"/>
      <c r="AC154" s="162"/>
      <c r="AD154" s="161"/>
      <c r="AE154" s="162"/>
      <c r="AF154" s="161"/>
      <c r="AG154" s="162"/>
      <c r="AH154" s="161"/>
      <c r="AI154" s="162"/>
      <c r="AJ154" s="161"/>
      <c r="AK154" s="162"/>
      <c r="AL154" s="161"/>
      <c r="AM154" s="162"/>
      <c r="AN154" s="161"/>
      <c r="AO154" s="162"/>
      <c r="AP154" s="161"/>
      <c r="AQ154" s="162"/>
      <c r="AR154" s="161"/>
      <c r="AS154" s="162"/>
      <c r="AT154" s="161"/>
      <c r="AU154" s="162"/>
      <c r="AV154" s="161"/>
      <c r="AW154" s="162"/>
      <c r="AX154" s="161"/>
      <c r="AY154" s="162"/>
      <c r="AZ154" s="161"/>
      <c r="BA154" s="162"/>
      <c r="BB154" s="161"/>
      <c r="BC154" s="162"/>
      <c r="BD154" s="161"/>
      <c r="BE154" s="162"/>
      <c r="BF154" s="161"/>
      <c r="BG154" s="162"/>
      <c r="BH154" s="161"/>
      <c r="BI154" s="162"/>
      <c r="BJ154" s="161"/>
      <c r="BK154" s="162"/>
      <c r="BL154" s="161"/>
      <c r="BM154" s="162"/>
      <c r="BN154" s="161"/>
      <c r="BO154" s="162"/>
      <c r="BP154" s="161"/>
      <c r="BQ154" s="162"/>
      <c r="BR154" s="161"/>
      <c r="BS154" s="162"/>
      <c r="BT154" s="163"/>
      <c r="BU154" s="177" t="s">
        <v>23</v>
      </c>
      <c r="BV154" s="178"/>
      <c r="BW154" s="181">
        <v>3</v>
      </c>
      <c r="BX154" s="181">
        <v>4</v>
      </c>
      <c r="BY154" s="183">
        <f>IF(AND(CN154&gt;0,CN154&lt;30),INDEX($BY$7:$CG$32,CN154,1),IF(AND(CN154&gt;100,CN154&lt;130),INDEX($BY$54:$CD$63,CN154-100,1),""))</f>
        <v>0</v>
      </c>
      <c r="BZ154" s="183"/>
      <c r="CA154" s="183"/>
      <c r="CB154" s="183"/>
      <c r="CC154" s="183"/>
      <c r="CD154" s="184"/>
      <c r="CE154" s="354">
        <v>0.4</v>
      </c>
      <c r="CF154" s="339"/>
      <c r="CG154" s="339"/>
      <c r="CH154" s="349"/>
      <c r="CI154" s="357" t="s">
        <v>37</v>
      </c>
      <c r="CJ154" s="358"/>
      <c r="CK154" s="358"/>
      <c r="CL154" s="359"/>
      <c r="CN154" s="53">
        <f>IF(SUM(BW154:BX154)=0,"",IF(CO154&gt;1,"Erreur",IF(CO154=0,"",SUM(CP154:DG155))))</f>
        <v>1</v>
      </c>
      <c r="CO154" s="53">
        <f>COUNTA(CP154:DG154)-COUNTIF(CP154:DG154,"")</f>
        <v>1</v>
      </c>
      <c r="CP154" s="53">
        <f>IF(AND(INDEX($BW$7:$BX$32,$CP$66,1)=$BW154,INDEX($BW$7:$BX$32,$CP$66,2)=$BX154),$CP$66,"")</f>
        <v>1</v>
      </c>
      <c r="CQ154" s="53" t="str">
        <f>IF(AND(INDEX($BW$7:$BX$32,$CQ$66,1)=$BW154,INDEX($BW$7:$BX$32,$CQ$66,2)=$BX154),$CQ$66,"")</f>
        <v/>
      </c>
      <c r="CR154" s="53" t="str">
        <f>IF(AND(INDEX($BW$7:$BX$32,$CR$66,1)=$BW154,INDEX($BW$7:$BX$32,$CR$66,2)=$BX154),$CR$66,"")</f>
        <v/>
      </c>
      <c r="CS154" s="53" t="str">
        <f>IF(AND(INDEX($BW$7:$BX$32,$CS$66,1)=$BW154,INDEX($BW$7:$BX$32,$CS$66,2)=$BX154),$CS$66,"")</f>
        <v/>
      </c>
      <c r="CT154" s="53" t="str">
        <f>IF(AND(INDEX($BW$7:$BX$32,$CT$66,1)=$BW154,INDEX($BW$7:$BX$32,$CT$66,2)=$BX154),$CT$66,"")</f>
        <v/>
      </c>
      <c r="CU154" s="53" t="str">
        <f>IF(AND(INDEX($BW$7:$BX$32,$CU$66,1)=$BW154,INDEX($BW$7:$BX$32,$CU$66,2)=$BX154),$CU$66,"")</f>
        <v/>
      </c>
      <c r="CV154" s="53" t="str">
        <f>IF(AND(INDEX($BW$7:$BX$32,$CV$66,1)=$BW154,INDEX($BW$7:$BX$32,$CV$66,2)=$BX154),$CV$66,"")</f>
        <v/>
      </c>
      <c r="CW154" s="53" t="str">
        <f>IF(AND(INDEX($BW$7:$BX$32,$CW$66,1)=$BW154,INDEX($BW$7:$BX$32,$CW$66,2)=$BX154),$CW$66,"")</f>
        <v/>
      </c>
      <c r="CX154" s="53" t="str">
        <f>IF(AND(INDEX($BW$7:$BX$32,$CX$66,1)=$BW154,INDEX($BW$7:$BX$32,$CX$66,2)=$BX154),$CX$66,"")</f>
        <v/>
      </c>
      <c r="CY154" s="53" t="str">
        <f>IF(AND(INDEX($BW$7:$BX$32,$CY$66,1)=$BW154,INDEX($BW$7:$BX$32,$CY$66,2)=$BX154),$CY$66,"")</f>
        <v/>
      </c>
      <c r="CZ154" s="53" t="str">
        <f>IF(AND(INDEX($BW$7:$BX$32,$CZ$66,1)=$BW154,INDEX($BW$7:$BX$32,$CZ$66,2)=$BX154),$CZ$66,"")</f>
        <v/>
      </c>
      <c r="DA154" s="53" t="str">
        <f>IF(AND(INDEX($BW$7:$BX$32,$DA$66,1)=$BW154,INDEX($BW$7:$BX$32,$DA$66,2)=$BX154),$DA$66,"")</f>
        <v/>
      </c>
      <c r="DB154" s="53" t="str">
        <f>IF(AND(INDEX($BW$7:$BX$32,$DB$66,1)=$BW154,INDEX($BW$7:$BX$32,$DB$66,2)=$BX154),$DB$66,"")</f>
        <v/>
      </c>
      <c r="DC154" s="53" t="str">
        <f>IF(AND(INDEX($BW$54:$BX$63,$DC$66,1)=$BW154,INDEX($BW$54:$BX$63,$DC$66,2)=$BX154),$DC$66+100,"")</f>
        <v/>
      </c>
      <c r="DD154" s="53" t="str">
        <f>IF(AND(INDEX($BW$54:$BX$63,$DD$66,1)=$BW154,INDEX($BW$54:$BX$63,$DD$66,2)=$BX154),$DD$66+100,"")</f>
        <v/>
      </c>
      <c r="DE154" s="53" t="str">
        <f>IF(AND(INDEX($BW$54:$BX$63,$DE$66,1)=$BW154,INDEX($BW$54:$BX$63,$DE$66,2)=$BX154),$DE$66+100,"")</f>
        <v/>
      </c>
      <c r="DF154" s="53" t="str">
        <f>IF(AND(INDEX($BW$54:$BX$63,$DF$66,1)=$BW154,INDEX($BW$54:$BX$63,$DF$66,2)=$BX154),$DF$66+100,"")</f>
        <v/>
      </c>
      <c r="DG154" s="53" t="str">
        <f>IF(AND(INDEX($BW$54:$BX$63,$DG$66,1)=$BW154,INDEX($BW$54:$BX$63,$DG$66,2)=$BX154),$DG$66+100,"")</f>
        <v/>
      </c>
      <c r="DH154" s="53">
        <f>IF(BY154&lt;&gt;"",IF(BU154="→",BY154,-BY154),"")</f>
        <v>0</v>
      </c>
      <c r="DI154" s="47"/>
    </row>
    <row r="155" spans="1:113" ht="6" customHeight="1" x14ac:dyDescent="0.25">
      <c r="A155" s="190"/>
      <c r="B155" s="191"/>
      <c r="C155" s="191"/>
      <c r="D155" s="192"/>
      <c r="E155" s="158"/>
      <c r="F155" s="159"/>
      <c r="G155" s="160"/>
      <c r="H155" s="159"/>
      <c r="I155" s="160"/>
      <c r="J155" s="159"/>
      <c r="K155" s="160"/>
      <c r="L155" s="159"/>
      <c r="M155" s="160"/>
      <c r="N155" s="159"/>
      <c r="O155" s="160"/>
      <c r="P155" s="159"/>
      <c r="Q155" s="160"/>
      <c r="R155" s="159"/>
      <c r="S155" s="160"/>
      <c r="T155" s="159"/>
      <c r="U155" s="160"/>
      <c r="V155" s="159"/>
      <c r="W155" s="160"/>
      <c r="X155" s="159"/>
      <c r="Y155" s="160"/>
      <c r="Z155" s="159"/>
      <c r="AA155" s="160"/>
      <c r="AB155" s="159"/>
      <c r="AC155" s="160"/>
      <c r="AD155" s="159"/>
      <c r="AE155" s="160"/>
      <c r="AF155" s="159"/>
      <c r="AG155" s="160"/>
      <c r="AH155" s="159"/>
      <c r="AI155" s="160"/>
      <c r="AJ155" s="159"/>
      <c r="AK155" s="160"/>
      <c r="AL155" s="159"/>
      <c r="AM155" s="160"/>
      <c r="AN155" s="159"/>
      <c r="AO155" s="160"/>
      <c r="AP155" s="159"/>
      <c r="AQ155" s="160"/>
      <c r="AR155" s="159"/>
      <c r="AS155" s="160"/>
      <c r="AT155" s="159"/>
      <c r="AU155" s="160"/>
      <c r="AV155" s="159"/>
      <c r="AW155" s="160"/>
      <c r="AX155" s="159"/>
      <c r="AY155" s="160"/>
      <c r="AZ155" s="159"/>
      <c r="BA155" s="160"/>
      <c r="BB155" s="159"/>
      <c r="BC155" s="160"/>
      <c r="BD155" s="159"/>
      <c r="BE155" s="160"/>
      <c r="BF155" s="159"/>
      <c r="BG155" s="160"/>
      <c r="BH155" s="159"/>
      <c r="BI155" s="160"/>
      <c r="BJ155" s="159"/>
      <c r="BK155" s="160"/>
      <c r="BL155" s="159"/>
      <c r="BM155" s="160"/>
      <c r="BN155" s="159"/>
      <c r="BO155" s="160"/>
      <c r="BP155" s="159"/>
      <c r="BQ155" s="160"/>
      <c r="BR155" s="159"/>
      <c r="BS155" s="160"/>
      <c r="BT155" s="163"/>
      <c r="BU155" s="179"/>
      <c r="BV155" s="180"/>
      <c r="BW155" s="182"/>
      <c r="BX155" s="182"/>
      <c r="BY155" s="185"/>
      <c r="BZ155" s="185"/>
      <c r="CA155" s="185"/>
      <c r="CB155" s="185"/>
      <c r="CC155" s="185"/>
      <c r="CD155" s="186"/>
      <c r="CE155" s="355"/>
      <c r="CF155" s="341"/>
      <c r="CG155" s="341"/>
      <c r="CH155" s="350"/>
      <c r="CI155" s="360"/>
      <c r="CJ155" s="361"/>
      <c r="CK155" s="361"/>
      <c r="CL155" s="362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47"/>
    </row>
    <row r="156" spans="1:113" ht="6" customHeight="1" x14ac:dyDescent="0.25">
      <c r="A156" s="190"/>
      <c r="B156" s="191"/>
      <c r="C156" s="191"/>
      <c r="D156" s="192"/>
      <c r="E156" s="158"/>
      <c r="F156" s="161"/>
      <c r="G156" s="162"/>
      <c r="H156" s="161"/>
      <c r="I156" s="162"/>
      <c r="J156" s="161"/>
      <c r="K156" s="162"/>
      <c r="L156" s="161"/>
      <c r="M156" s="162"/>
      <c r="N156" s="161"/>
      <c r="O156" s="162"/>
      <c r="P156" s="161"/>
      <c r="Q156" s="162"/>
      <c r="R156" s="161"/>
      <c r="S156" s="162"/>
      <c r="T156" s="161"/>
      <c r="U156" s="162"/>
      <c r="V156" s="161"/>
      <c r="W156" s="162"/>
      <c r="X156" s="161"/>
      <c r="Y156" s="162"/>
      <c r="Z156" s="161"/>
      <c r="AA156" s="162"/>
      <c r="AB156" s="161"/>
      <c r="AC156" s="162"/>
      <c r="AD156" s="161"/>
      <c r="AE156" s="162"/>
      <c r="AF156" s="161"/>
      <c r="AG156" s="162"/>
      <c r="AH156" s="161"/>
      <c r="AI156" s="162"/>
      <c r="AJ156" s="161"/>
      <c r="AK156" s="162"/>
      <c r="AL156" s="161"/>
      <c r="AM156" s="162"/>
      <c r="AN156" s="161"/>
      <c r="AO156" s="162"/>
      <c r="AP156" s="161"/>
      <c r="AQ156" s="162"/>
      <c r="AR156" s="161"/>
      <c r="AS156" s="162"/>
      <c r="AT156" s="161"/>
      <c r="AU156" s="162"/>
      <c r="AV156" s="161"/>
      <c r="AW156" s="162"/>
      <c r="AX156" s="161"/>
      <c r="AY156" s="162"/>
      <c r="AZ156" s="161"/>
      <c r="BA156" s="162"/>
      <c r="BB156" s="161"/>
      <c r="BC156" s="162"/>
      <c r="BD156" s="161"/>
      <c r="BE156" s="162"/>
      <c r="BF156" s="161"/>
      <c r="BG156" s="162"/>
      <c r="BH156" s="161"/>
      <c r="BI156" s="162"/>
      <c r="BJ156" s="161"/>
      <c r="BK156" s="162"/>
      <c r="BL156" s="161"/>
      <c r="BM156" s="162"/>
      <c r="BN156" s="161"/>
      <c r="BO156" s="162"/>
      <c r="BP156" s="161"/>
      <c r="BQ156" s="162"/>
      <c r="BR156" s="161"/>
      <c r="BS156" s="162"/>
      <c r="BT156" s="163"/>
      <c r="BU156" s="169" t="s">
        <v>23</v>
      </c>
      <c r="BV156" s="170"/>
      <c r="BW156" s="126">
        <v>2</v>
      </c>
      <c r="BX156" s="126">
        <v>12</v>
      </c>
      <c r="BY156" s="167">
        <f>DH156</f>
        <v>9.25</v>
      </c>
      <c r="BZ156" s="167"/>
      <c r="CA156" s="167"/>
      <c r="CB156" s="167"/>
      <c r="CC156" s="167"/>
      <c r="CD156" s="168"/>
      <c r="CE156" s="356">
        <f>IF(BU156&lt;&gt;"",CE154-SUM(CE158:CG169),"")</f>
        <v>0</v>
      </c>
      <c r="CF156" s="343"/>
      <c r="CG156" s="343"/>
      <c r="CH156" s="351"/>
      <c r="CI156" s="363" t="s">
        <v>38</v>
      </c>
      <c r="CJ156" s="364"/>
      <c r="CK156" s="364"/>
      <c r="CL156" s="365"/>
      <c r="CN156" s="53" t="str">
        <f>IF(SUM(BW156:BX156)=0,"",IF(CO156&gt;1,"Erreur",IF(CO156=0,"",SUM(CP156:DG157))))</f>
        <v/>
      </c>
      <c r="CO156" s="53">
        <f>COUNTA(CP156:DG156)-COUNTIF(CP156:DG156,"")</f>
        <v>0</v>
      </c>
      <c r="CP156" s="53" t="str">
        <f>IF(AND(INDEX($BW$7:$BX$32,$CP$66,1)=$BW156,INDEX($BW$7:$BX$32,$CP$66,2)=$BX156),$CP$66,"")</f>
        <v/>
      </c>
      <c r="CQ156" s="53" t="str">
        <f>IF(AND(INDEX($BW$7:$BX$32,$CQ$66,1)=$BW156,INDEX($BW$7:$BX$32,$CQ$66,2)=$BX156),$CQ$66,"")</f>
        <v/>
      </c>
      <c r="CR156" s="53" t="str">
        <f>IF(AND(INDEX($BW$7:$BX$32,$CR$66,1)=$BW156,INDEX($BW$7:$BX$32,$CR$66,2)=$BX156),$CR$66,"")</f>
        <v/>
      </c>
      <c r="CS156" s="53" t="str">
        <f>IF(AND(INDEX($BW$7:$BX$32,$CS$66,1)=$BW156,INDEX($BW$7:$BX$32,$CS$66,2)=$BX156),$CS$66,"")</f>
        <v/>
      </c>
      <c r="CT156" s="53" t="str">
        <f>IF(AND(INDEX($BW$7:$BX$32,$CT$66,1)=$BW156,INDEX($BW$7:$BX$32,$CT$66,2)=$BX156),$CT$66,"")</f>
        <v/>
      </c>
      <c r="CU156" s="53" t="str">
        <f>IF(AND(INDEX($BW$7:$BX$32,$CU$66,1)=$BW156,INDEX($BW$7:$BX$32,$CU$66,2)=$BX156),$CU$66,"")</f>
        <v/>
      </c>
      <c r="CV156" s="53" t="str">
        <f>IF(AND(INDEX($BW$7:$BX$32,$CV$66,1)=$BW156,INDEX($BW$7:$BX$32,$CV$66,2)=$BX156),$CV$66,"")</f>
        <v/>
      </c>
      <c r="CW156" s="53" t="str">
        <f>IF(AND(INDEX($BW$7:$BX$32,$CW$66,1)=$BW156,INDEX($BW$7:$BX$32,$CW$66,2)=$BX156),$CW$66,"")</f>
        <v/>
      </c>
      <c r="CX156" s="53" t="str">
        <f>IF(AND(INDEX($BW$7:$BX$32,$CX$66,1)=$BW156,INDEX($BW$7:$BX$32,$CX$66,2)=$BX156),$CX$66,"")</f>
        <v/>
      </c>
      <c r="CY156" s="53" t="str">
        <f>IF(AND(INDEX($BW$7:$BX$32,$CY$66,1)=$BW156,INDEX($BW$7:$BX$32,$CY$66,2)=$BX156),$CY$66,"")</f>
        <v/>
      </c>
      <c r="CZ156" s="53" t="str">
        <f>IF(AND(INDEX($BW$7:$BX$32,$CZ$66,1)=$BW156,INDEX($BW$7:$BX$32,$CZ$66,2)=$BX156),$CZ$66,"")</f>
        <v/>
      </c>
      <c r="DA156" s="53" t="str">
        <f>IF(AND(INDEX($BW$7:$BX$32,$DA$66,1)=$BW156,INDEX($BW$7:$BX$32,$DA$66,2)=$BX156),$DA$66,"")</f>
        <v/>
      </c>
      <c r="DB156" s="53" t="str">
        <f>IF(AND(INDEX($BW$7:$BX$32,$DB$66,1)=$BW156,INDEX($BW$7:$BX$32,$DB$66,2)=$BX156),$DB$66,"")</f>
        <v/>
      </c>
      <c r="DC156" s="53" t="str">
        <f>IF(AND(INDEX($BW$54:$BX$63,$DC$66,1)=$BW156,INDEX($BW$54:$BX$63,$DC$66,2)=$BX156),$DC$66+100,"")</f>
        <v/>
      </c>
      <c r="DD156" s="53" t="str">
        <f>IF(AND(INDEX($BW$54:$BX$63,$DD$66,1)=$BW156,INDEX($BW$54:$BX$63,$DD$66,2)=$BX156),$DD$66+100,"")</f>
        <v/>
      </c>
      <c r="DE156" s="53" t="str">
        <f>IF(AND(INDEX($BW$54:$BX$63,$DE$66,1)=$BW156,INDEX($BW$54:$BX$63,$DE$66,2)=$BX156),$DE$66+100,"")</f>
        <v/>
      </c>
      <c r="DF156" s="53" t="str">
        <f>IF(AND(INDEX($BW$54:$BX$63,$DF$66,1)=$BW156,INDEX($BW$54:$BX$63,$DF$66,2)=$BX156),$DF$66+100,"")</f>
        <v/>
      </c>
      <c r="DG156" s="53" t="str">
        <f>IF(AND(INDEX($BW$54:$BX$63,$DG$66,1)=$BW156,INDEX($BW$54:$BX$63,$DG$66,2)=$BX156),$DG$66+100,"")</f>
        <v/>
      </c>
      <c r="DH156" s="165">
        <f>IF(BY154&lt;&gt;"",IF(BU156="→",DH154-SUM(DH158:DH163),-DH154+SUM(DH158:DH163)),"")</f>
        <v>9.25</v>
      </c>
      <c r="DI156" s="48"/>
    </row>
    <row r="157" spans="1:113" ht="6" customHeight="1" x14ac:dyDescent="0.25">
      <c r="A157" s="190"/>
      <c r="B157" s="191"/>
      <c r="C157" s="191"/>
      <c r="D157" s="192"/>
      <c r="E157" s="158"/>
      <c r="F157" s="159"/>
      <c r="G157" s="160"/>
      <c r="H157" s="159"/>
      <c r="I157" s="160"/>
      <c r="J157" s="159"/>
      <c r="K157" s="160"/>
      <c r="L157" s="159"/>
      <c r="M157" s="160"/>
      <c r="N157" s="159"/>
      <c r="O157" s="160"/>
      <c r="P157" s="159"/>
      <c r="Q157" s="160"/>
      <c r="R157" s="159"/>
      <c r="S157" s="160"/>
      <c r="T157" s="159"/>
      <c r="U157" s="160"/>
      <c r="V157" s="159"/>
      <c r="W157" s="160"/>
      <c r="X157" s="159"/>
      <c r="Y157" s="160"/>
      <c r="Z157" s="159"/>
      <c r="AA157" s="160"/>
      <c r="AB157" s="159"/>
      <c r="AC157" s="160"/>
      <c r="AD157" s="159"/>
      <c r="AE157" s="160"/>
      <c r="AF157" s="159"/>
      <c r="AG157" s="160"/>
      <c r="AH157" s="159"/>
      <c r="AI157" s="160"/>
      <c r="AJ157" s="159"/>
      <c r="AK157" s="160"/>
      <c r="AL157" s="159"/>
      <c r="AM157" s="160"/>
      <c r="AN157" s="159"/>
      <c r="AO157" s="160"/>
      <c r="AP157" s="159"/>
      <c r="AQ157" s="160"/>
      <c r="AR157" s="159"/>
      <c r="AS157" s="160"/>
      <c r="AT157" s="159"/>
      <c r="AU157" s="160"/>
      <c r="AV157" s="159"/>
      <c r="AW157" s="160"/>
      <c r="AX157" s="159"/>
      <c r="AY157" s="160"/>
      <c r="AZ157" s="159"/>
      <c r="BA157" s="160"/>
      <c r="BB157" s="159"/>
      <c r="BC157" s="160"/>
      <c r="BD157" s="159"/>
      <c r="BE157" s="160"/>
      <c r="BF157" s="159"/>
      <c r="BG157" s="160"/>
      <c r="BH157" s="159"/>
      <c r="BI157" s="160"/>
      <c r="BJ157" s="159"/>
      <c r="BK157" s="160"/>
      <c r="BL157" s="159"/>
      <c r="BM157" s="160"/>
      <c r="BN157" s="159"/>
      <c r="BO157" s="160"/>
      <c r="BP157" s="159"/>
      <c r="BQ157" s="160"/>
      <c r="BR157" s="159"/>
      <c r="BS157" s="160"/>
      <c r="BT157" s="163"/>
      <c r="BU157" s="169"/>
      <c r="BV157" s="170"/>
      <c r="BW157" s="166"/>
      <c r="BX157" s="166"/>
      <c r="BY157" s="167"/>
      <c r="BZ157" s="167"/>
      <c r="CA157" s="167"/>
      <c r="CB157" s="167"/>
      <c r="CC157" s="167"/>
      <c r="CD157" s="168"/>
      <c r="CE157" s="356"/>
      <c r="CF157" s="343"/>
      <c r="CG157" s="343"/>
      <c r="CH157" s="351"/>
      <c r="CI157" s="363"/>
      <c r="CJ157" s="364"/>
      <c r="CK157" s="364"/>
      <c r="CL157" s="365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165"/>
      <c r="DI157" s="48"/>
    </row>
    <row r="158" spans="1:113" ht="6" customHeight="1" x14ac:dyDescent="0.25">
      <c r="A158" s="190"/>
      <c r="B158" s="191"/>
      <c r="C158" s="191"/>
      <c r="D158" s="192"/>
      <c r="E158" s="158"/>
      <c r="F158" s="161"/>
      <c r="G158" s="162"/>
      <c r="H158" s="161"/>
      <c r="I158" s="162"/>
      <c r="J158" s="161"/>
      <c r="K158" s="162"/>
      <c r="L158" s="161"/>
      <c r="M158" s="162"/>
      <c r="N158" s="161"/>
      <c r="O158" s="162"/>
      <c r="P158" s="161"/>
      <c r="Q158" s="162"/>
      <c r="R158" s="161"/>
      <c r="S158" s="162"/>
      <c r="T158" s="161"/>
      <c r="U158" s="162"/>
      <c r="V158" s="161"/>
      <c r="W158" s="162"/>
      <c r="X158" s="161"/>
      <c r="Y158" s="162"/>
      <c r="Z158" s="161"/>
      <c r="AA158" s="162"/>
      <c r="AB158" s="161"/>
      <c r="AC158" s="162"/>
      <c r="AD158" s="161"/>
      <c r="AE158" s="162"/>
      <c r="AF158" s="161"/>
      <c r="AG158" s="162"/>
      <c r="AH158" s="161"/>
      <c r="AI158" s="162"/>
      <c r="AJ158" s="161"/>
      <c r="AK158" s="162"/>
      <c r="AL158" s="161"/>
      <c r="AM158" s="162"/>
      <c r="AN158" s="161"/>
      <c r="AO158" s="162"/>
      <c r="AP158" s="161"/>
      <c r="AQ158" s="162"/>
      <c r="AR158" s="161"/>
      <c r="AS158" s="162"/>
      <c r="AT158" s="161"/>
      <c r="AU158" s="162"/>
      <c r="AV158" s="161"/>
      <c r="AW158" s="162"/>
      <c r="AX158" s="161"/>
      <c r="AY158" s="162"/>
      <c r="AZ158" s="161"/>
      <c r="BA158" s="162"/>
      <c r="BB158" s="161"/>
      <c r="BC158" s="162"/>
      <c r="BD158" s="161"/>
      <c r="BE158" s="162"/>
      <c r="BF158" s="161"/>
      <c r="BG158" s="162"/>
      <c r="BH158" s="161"/>
      <c r="BI158" s="162"/>
      <c r="BJ158" s="161"/>
      <c r="BK158" s="162"/>
      <c r="BL158" s="161"/>
      <c r="BM158" s="162"/>
      <c r="BN158" s="161"/>
      <c r="BO158" s="162"/>
      <c r="BP158" s="161"/>
      <c r="BQ158" s="162"/>
      <c r="BR158" s="161"/>
      <c r="BS158" s="162"/>
      <c r="BT158" s="163"/>
      <c r="BU158" s="148" t="s">
        <v>22</v>
      </c>
      <c r="BV158" s="149"/>
      <c r="BW158" s="152">
        <v>4</v>
      </c>
      <c r="BX158" s="152">
        <v>7</v>
      </c>
      <c r="BY158" s="154">
        <v>9.25</v>
      </c>
      <c r="BZ158" s="155"/>
      <c r="CA158" s="155"/>
      <c r="CB158" s="155"/>
      <c r="CC158" s="155"/>
      <c r="CD158" s="155"/>
      <c r="CE158" s="345">
        <v>0.4</v>
      </c>
      <c r="CF158" s="345"/>
      <c r="CG158" s="345"/>
      <c r="CH158" s="346"/>
      <c r="CI158" s="366" t="s">
        <v>53</v>
      </c>
      <c r="CJ158" s="367"/>
      <c r="CK158" s="367"/>
      <c r="CL158" s="368"/>
      <c r="CN158" s="53">
        <f>IF(SUM(BW158:BX158)=0,"",IF(CO158&gt;1,"Erreur",IF(CO158=0,"",SUM(CP158:DG159))))</f>
        <v>3</v>
      </c>
      <c r="CO158" s="53">
        <f>COUNTA(CP158:DG158)-COUNTIF(CP158:DG158,"")</f>
        <v>1</v>
      </c>
      <c r="CP158" s="53" t="str">
        <f>IF(AND(INDEX($BW$7:$BX$32,$CP$66,1)=$BW158,INDEX($BW$7:$BX$32,$CP$66,2)=$BX158),$CP$66,"")</f>
        <v/>
      </c>
      <c r="CQ158" s="53">
        <f>IF(AND(INDEX($BW$7:$BX$32,$CQ$66,1)=$BW158,INDEX($BW$7:$BX$32,$CQ$66,2)=$BX158),$CQ$66,"")</f>
        <v>3</v>
      </c>
      <c r="CR158" s="53" t="str">
        <f>IF(AND(INDEX($BW$7:$BX$32,$CR$66,1)=$BW158,INDEX($BW$7:$BX$32,$CR$66,2)=$BX158),$CR$66,"")</f>
        <v/>
      </c>
      <c r="CS158" s="53" t="str">
        <f>IF(AND(INDEX($BW$7:$BX$32,$CS$66,1)=$BW158,INDEX($BW$7:$BX$32,$CS$66,2)=$BX158),$CS$66,"")</f>
        <v/>
      </c>
      <c r="CT158" s="53" t="str">
        <f>IF(AND(INDEX($BW$7:$BX$32,$CT$66,1)=$BW158,INDEX($BW$7:$BX$32,$CT$66,2)=$BX158),$CT$66,"")</f>
        <v/>
      </c>
      <c r="CU158" s="53" t="str">
        <f>IF(AND(INDEX($BW$7:$BX$32,$CU$66,1)=$BW158,INDEX($BW$7:$BX$32,$CU$66,2)=$BX158),$CU$66,"")</f>
        <v/>
      </c>
      <c r="CV158" s="53" t="str">
        <f>IF(AND(INDEX($BW$7:$BX$32,$CV$66,1)=$BW158,INDEX($BW$7:$BX$32,$CV$66,2)=$BX158),$CV$66,"")</f>
        <v/>
      </c>
      <c r="CW158" s="53" t="str">
        <f>IF(AND(INDEX($BW$7:$BX$32,$CW$66,1)=$BW158,INDEX($BW$7:$BX$32,$CW$66,2)=$BX158),$CW$66,"")</f>
        <v/>
      </c>
      <c r="CX158" s="53" t="str">
        <f>IF(AND(INDEX($BW$7:$BX$32,$CX$66,1)=$BW158,INDEX($BW$7:$BX$32,$CX$66,2)=$BX158),$CX$66,"")</f>
        <v/>
      </c>
      <c r="CY158" s="53" t="str">
        <f>IF(AND(INDEX($BW$7:$BX$32,$CY$66,1)=$BW158,INDEX($BW$7:$BX$32,$CY$66,2)=$BX158),$CY$66,"")</f>
        <v/>
      </c>
      <c r="CZ158" s="53" t="str">
        <f>IF(AND(INDEX($BW$7:$BX$32,$CZ$66,1)=$BW158,INDEX($BW$7:$BX$32,$CZ$66,2)=$BX158),$CZ$66,"")</f>
        <v/>
      </c>
      <c r="DA158" s="53" t="str">
        <f>IF(AND(INDEX($BW$7:$BX$32,$DA$66,1)=$BW158,INDEX($BW$7:$BX$32,$DA$66,2)=$BX158),$DA$66,"")</f>
        <v/>
      </c>
      <c r="DB158" s="53" t="str">
        <f>IF(AND(INDEX($BW$7:$BX$32,$DB$66,1)=$BW158,INDEX($BW$7:$BX$32,$DB$66,2)=$BX158),$DB$66,"")</f>
        <v/>
      </c>
      <c r="DC158" s="53" t="str">
        <f>IF(AND(INDEX($BW$54:$BX$63,$DC$66,1)=$BW158,INDEX($BW$54:$BX$63,$DC$66,2)=$BX158),$DC$66+100,"")</f>
        <v/>
      </c>
      <c r="DD158" s="53" t="str">
        <f>IF(AND(INDEX($BW$54:$BX$63,$DD$66,1)=$BW158,INDEX($BW$54:$BX$63,$DD$66,2)=$BX158),$DD$66+100,"")</f>
        <v/>
      </c>
      <c r="DE158" s="53" t="str">
        <f>IF(AND(INDEX($BW$54:$BX$63,$DE$66,1)=$BW158,INDEX($BW$54:$BX$63,$DE$66,2)=$BX158),$DE$66+100,"")</f>
        <v/>
      </c>
      <c r="DF158" s="53" t="str">
        <f>IF(AND(INDEX($BW$54:$BX$63,$DF$66,1)=$BW158,INDEX($BW$54:$BX$63,$DF$66,2)=$BX158),$DF$66+100,"")</f>
        <v/>
      </c>
      <c r="DG158" s="53" t="str">
        <f>IF(AND(INDEX($BW$54:$BX$63,$DG$66,1)=$BW158,INDEX($BW$54:$BX$63,$DG$66,2)=$BX158),$DG$66+100,"")</f>
        <v/>
      </c>
      <c r="DH158" s="53">
        <f t="shared" ref="DH158" si="589">IF(BY158&lt;&gt;"",IF(BU158="→",BY158,-BY158),"")</f>
        <v>-9.25</v>
      </c>
      <c r="DI158" s="47"/>
    </row>
    <row r="159" spans="1:113" ht="6" customHeight="1" x14ac:dyDescent="0.25">
      <c r="A159" s="190"/>
      <c r="B159" s="191"/>
      <c r="C159" s="191"/>
      <c r="D159" s="192"/>
      <c r="E159" s="158"/>
      <c r="F159" s="159"/>
      <c r="G159" s="160"/>
      <c r="H159" s="159"/>
      <c r="I159" s="160"/>
      <c r="J159" s="159"/>
      <c r="K159" s="160"/>
      <c r="L159" s="159"/>
      <c r="M159" s="160"/>
      <c r="N159" s="159"/>
      <c r="O159" s="160"/>
      <c r="P159" s="159"/>
      <c r="Q159" s="160"/>
      <c r="R159" s="159"/>
      <c r="S159" s="160"/>
      <c r="T159" s="159"/>
      <c r="U159" s="160"/>
      <c r="V159" s="159"/>
      <c r="W159" s="160"/>
      <c r="X159" s="159"/>
      <c r="Y159" s="160"/>
      <c r="Z159" s="159"/>
      <c r="AA159" s="160"/>
      <c r="AB159" s="159"/>
      <c r="AC159" s="160"/>
      <c r="AD159" s="159"/>
      <c r="AE159" s="160"/>
      <c r="AF159" s="159"/>
      <c r="AG159" s="160"/>
      <c r="AH159" s="159"/>
      <c r="AI159" s="160"/>
      <c r="AJ159" s="159"/>
      <c r="AK159" s="160"/>
      <c r="AL159" s="159"/>
      <c r="AM159" s="160"/>
      <c r="AN159" s="159"/>
      <c r="AO159" s="160"/>
      <c r="AP159" s="159"/>
      <c r="AQ159" s="160"/>
      <c r="AR159" s="159"/>
      <c r="AS159" s="160"/>
      <c r="AT159" s="159"/>
      <c r="AU159" s="160"/>
      <c r="AV159" s="159"/>
      <c r="AW159" s="160"/>
      <c r="AX159" s="159"/>
      <c r="AY159" s="160"/>
      <c r="AZ159" s="159"/>
      <c r="BA159" s="160"/>
      <c r="BB159" s="159"/>
      <c r="BC159" s="160"/>
      <c r="BD159" s="159"/>
      <c r="BE159" s="160"/>
      <c r="BF159" s="159"/>
      <c r="BG159" s="160"/>
      <c r="BH159" s="159"/>
      <c r="BI159" s="160"/>
      <c r="BJ159" s="159"/>
      <c r="BK159" s="160"/>
      <c r="BL159" s="159"/>
      <c r="BM159" s="160"/>
      <c r="BN159" s="159"/>
      <c r="BO159" s="160"/>
      <c r="BP159" s="159"/>
      <c r="BQ159" s="160"/>
      <c r="BR159" s="159"/>
      <c r="BS159" s="160"/>
      <c r="BT159" s="163"/>
      <c r="BU159" s="148"/>
      <c r="BV159" s="149"/>
      <c r="BW159" s="164"/>
      <c r="BX159" s="164"/>
      <c r="BY159" s="154"/>
      <c r="BZ159" s="155"/>
      <c r="CA159" s="155"/>
      <c r="CB159" s="155"/>
      <c r="CC159" s="155"/>
      <c r="CD159" s="155"/>
      <c r="CE159" s="345"/>
      <c r="CF159" s="345"/>
      <c r="CG159" s="345"/>
      <c r="CH159" s="346"/>
      <c r="CI159" s="366"/>
      <c r="CJ159" s="367"/>
      <c r="CK159" s="367"/>
      <c r="CL159" s="368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47"/>
    </row>
    <row r="160" spans="1:113" ht="6" customHeight="1" x14ac:dyDescent="0.25">
      <c r="A160" s="190"/>
      <c r="B160" s="191"/>
      <c r="C160" s="191"/>
      <c r="D160" s="192"/>
      <c r="E160" s="158"/>
      <c r="F160" s="161"/>
      <c r="G160" s="162"/>
      <c r="H160" s="161"/>
      <c r="I160" s="162"/>
      <c r="J160" s="161"/>
      <c r="K160" s="162"/>
      <c r="L160" s="161"/>
      <c r="M160" s="162"/>
      <c r="N160" s="161"/>
      <c r="O160" s="162"/>
      <c r="P160" s="161"/>
      <c r="Q160" s="162"/>
      <c r="R160" s="161"/>
      <c r="S160" s="162"/>
      <c r="T160" s="161"/>
      <c r="U160" s="162"/>
      <c r="V160" s="161"/>
      <c r="W160" s="162"/>
      <c r="X160" s="161"/>
      <c r="Y160" s="162"/>
      <c r="Z160" s="161"/>
      <c r="AA160" s="162"/>
      <c r="AB160" s="161"/>
      <c r="AC160" s="162"/>
      <c r="AD160" s="161"/>
      <c r="AE160" s="162"/>
      <c r="AF160" s="161"/>
      <c r="AG160" s="162"/>
      <c r="AH160" s="161"/>
      <c r="AI160" s="162"/>
      <c r="AJ160" s="161"/>
      <c r="AK160" s="162"/>
      <c r="AL160" s="161"/>
      <c r="AM160" s="162"/>
      <c r="AN160" s="161"/>
      <c r="AO160" s="162"/>
      <c r="AP160" s="161"/>
      <c r="AQ160" s="162"/>
      <c r="AR160" s="161"/>
      <c r="AS160" s="162"/>
      <c r="AT160" s="161"/>
      <c r="AU160" s="162"/>
      <c r="AV160" s="161"/>
      <c r="AW160" s="162"/>
      <c r="AX160" s="161"/>
      <c r="AY160" s="162"/>
      <c r="AZ160" s="161"/>
      <c r="BA160" s="162"/>
      <c r="BB160" s="161"/>
      <c r="BC160" s="162"/>
      <c r="BD160" s="161"/>
      <c r="BE160" s="162"/>
      <c r="BF160" s="161"/>
      <c r="BG160" s="162"/>
      <c r="BH160" s="161"/>
      <c r="BI160" s="162"/>
      <c r="BJ160" s="161"/>
      <c r="BK160" s="162"/>
      <c r="BL160" s="161"/>
      <c r="BM160" s="162"/>
      <c r="BN160" s="161"/>
      <c r="BO160" s="162"/>
      <c r="BP160" s="161"/>
      <c r="BQ160" s="162"/>
      <c r="BR160" s="161"/>
      <c r="BS160" s="162"/>
      <c r="BT160" s="163"/>
      <c r="BU160" s="148"/>
      <c r="BV160" s="149"/>
      <c r="BW160" s="152"/>
      <c r="BX160" s="152"/>
      <c r="BY160" s="154"/>
      <c r="BZ160" s="155"/>
      <c r="CA160" s="155"/>
      <c r="CB160" s="155"/>
      <c r="CC160" s="155"/>
      <c r="CD160" s="155"/>
      <c r="CE160" s="345"/>
      <c r="CF160" s="345"/>
      <c r="CG160" s="345"/>
      <c r="CH160" s="346"/>
      <c r="CI160" s="366"/>
      <c r="CJ160" s="367"/>
      <c r="CK160" s="367"/>
      <c r="CL160" s="368"/>
      <c r="CN160" s="53" t="str">
        <f>IF(SUM(BW160:BX160)=0,"",IF(CO160&gt;1,"Erreur",IF(CO160=0,"",SUM(CP160:DG161))))</f>
        <v/>
      </c>
      <c r="CO160" s="53">
        <f>COUNTA(CP160:DG160)-COUNTIF(CP160:DG160,"")</f>
        <v>10</v>
      </c>
      <c r="CP160" s="53" t="str">
        <f>IF(AND(INDEX($BW$7:$BX$32,$CP$66,1)=$BW160,INDEX($BW$7:$BX$32,$CP$66,2)=$BX160),$CP$66,"")</f>
        <v/>
      </c>
      <c r="CQ160" s="53" t="str">
        <f>IF(AND(INDEX($BW$7:$BX$32,$CQ$66,1)=$BW160,INDEX($BW$7:$BX$32,$CQ$66,2)=$BX160),$CQ$66,"")</f>
        <v/>
      </c>
      <c r="CR160" s="53" t="str">
        <f>IF(AND(INDEX($BW$7:$BX$32,$CR$66,1)=$BW160,INDEX($BW$7:$BX$32,$CR$66,2)=$BX160),$CR$66,"")</f>
        <v/>
      </c>
      <c r="CS160" s="53" t="str">
        <f>IF(AND(INDEX($BW$7:$BX$32,$CS$66,1)=$BW160,INDEX($BW$7:$BX$32,$CS$66,2)=$BX160),$CS$66,"")</f>
        <v/>
      </c>
      <c r="CT160" s="53" t="str">
        <f>IF(AND(INDEX($BW$7:$BX$32,$CT$66,1)=$BW160,INDEX($BW$7:$BX$32,$CT$66,2)=$BX160),$CT$66,"")</f>
        <v/>
      </c>
      <c r="CU160" s="53">
        <f>IF(AND(INDEX($BW$7:$BX$32,$CU$66,1)=$BW160,INDEX($BW$7:$BX$32,$CU$66,2)=$BX160),$CU$66,"")</f>
        <v>11</v>
      </c>
      <c r="CV160" s="53">
        <f>IF(AND(INDEX($BW$7:$BX$32,$CV$66,1)=$BW160,INDEX($BW$7:$BX$32,$CV$66,2)=$BX160),$CV$66,"")</f>
        <v>13</v>
      </c>
      <c r="CW160" s="53">
        <f>IF(AND(INDEX($BW$7:$BX$32,$CW$66,1)=$BW160,INDEX($BW$7:$BX$32,$CW$66,2)=$BX160),$CW$66,"")</f>
        <v>15</v>
      </c>
      <c r="CX160" s="53">
        <f>IF(AND(INDEX($BW$7:$BX$32,$CX$66,1)=$BW160,INDEX($BW$7:$BX$32,$CX$66,2)=$BX160),$CX$66,"")</f>
        <v>17</v>
      </c>
      <c r="CY160" s="53">
        <f>IF(AND(INDEX($BW$7:$BX$32,$CY$66,1)=$BW160,INDEX($BW$7:$BX$32,$CY$66,2)=$BX160),$CY$66,"")</f>
        <v>19</v>
      </c>
      <c r="CZ160" s="53">
        <f>IF(AND(INDEX($BW$7:$BX$32,$CZ$66,1)=$BW160,INDEX($BW$7:$BX$32,$CZ$66,2)=$BX160),$CZ$66,"")</f>
        <v>21</v>
      </c>
      <c r="DA160" s="53">
        <f>IF(AND(INDEX($BW$7:$BX$32,$DA$66,1)=$BW160,INDEX($BW$7:$BX$32,$DA$66,2)=$BX160),$DA$66,"")</f>
        <v>23</v>
      </c>
      <c r="DB160" s="53">
        <f>IF(AND(INDEX($BW$7:$BX$32,$DB$66,1)=$BW160,INDEX($BW$7:$BX$32,$DB$66,2)=$BX160),$DB$66,"")</f>
        <v>25</v>
      </c>
      <c r="DC160" s="53" t="str">
        <f>IF(AND(INDEX($BW$54:$BX$63,$DC$66,1)=$BW160,INDEX($BW$54:$BX$63,$DC$66,2)=$BX160),$DC$66+100,"")</f>
        <v/>
      </c>
      <c r="DD160" s="53" t="str">
        <f>IF(AND(INDEX($BW$54:$BX$63,$DD$66,1)=$BW160,INDEX($BW$54:$BX$63,$DD$66,2)=$BX160),$DD$66+100,"")</f>
        <v/>
      </c>
      <c r="DE160" s="53" t="str">
        <f>IF(AND(INDEX($BW$54:$BX$63,$DE$66,1)=$BW160,INDEX($BW$54:$BX$63,$DE$66,2)=$BX160),$DE$66+100,"")</f>
        <v/>
      </c>
      <c r="DF160" s="53">
        <f>IF(AND(INDEX($BW$54:$BX$63,$DF$66,1)=$BW160,INDEX($BW$54:$BX$63,$DF$66,2)=$BX160),$DF$66+100,"")</f>
        <v>107</v>
      </c>
      <c r="DG160" s="53">
        <f>IF(AND(INDEX($BW$54:$BX$63,$DG$66,1)=$BW160,INDEX($BW$54:$BX$63,$DG$66,2)=$BX160),$DG$66+100,"")</f>
        <v>109</v>
      </c>
      <c r="DH160" s="53" t="str">
        <f t="shared" ref="DH160" si="590">IF(BY160&lt;&gt;"",IF(BU160="→",BY160,-BY160),"")</f>
        <v/>
      </c>
      <c r="DI160" s="47"/>
    </row>
    <row r="161" spans="1:113" ht="6" customHeight="1" x14ac:dyDescent="0.25">
      <c r="A161" s="190"/>
      <c r="B161" s="191"/>
      <c r="C161" s="191"/>
      <c r="D161" s="192"/>
      <c r="E161" s="158"/>
      <c r="F161" s="159"/>
      <c r="G161" s="160"/>
      <c r="H161" s="159"/>
      <c r="I161" s="160"/>
      <c r="J161" s="159"/>
      <c r="K161" s="160"/>
      <c r="L161" s="159"/>
      <c r="M161" s="160"/>
      <c r="N161" s="159"/>
      <c r="O161" s="160"/>
      <c r="P161" s="159"/>
      <c r="Q161" s="160"/>
      <c r="R161" s="159"/>
      <c r="S161" s="160"/>
      <c r="T161" s="159"/>
      <c r="U161" s="160"/>
      <c r="V161" s="159"/>
      <c r="W161" s="160"/>
      <c r="X161" s="159"/>
      <c r="Y161" s="160"/>
      <c r="Z161" s="159"/>
      <c r="AA161" s="160"/>
      <c r="AB161" s="159"/>
      <c r="AC161" s="160"/>
      <c r="AD161" s="159"/>
      <c r="AE161" s="160"/>
      <c r="AF161" s="159"/>
      <c r="AG161" s="160"/>
      <c r="AH161" s="159"/>
      <c r="AI161" s="160"/>
      <c r="AJ161" s="159"/>
      <c r="AK161" s="160"/>
      <c r="AL161" s="159"/>
      <c r="AM161" s="160"/>
      <c r="AN161" s="159"/>
      <c r="AO161" s="160"/>
      <c r="AP161" s="159"/>
      <c r="AQ161" s="160"/>
      <c r="AR161" s="159"/>
      <c r="AS161" s="160"/>
      <c r="AT161" s="159"/>
      <c r="AU161" s="160"/>
      <c r="AV161" s="159"/>
      <c r="AW161" s="160"/>
      <c r="AX161" s="159"/>
      <c r="AY161" s="160"/>
      <c r="AZ161" s="159"/>
      <c r="BA161" s="160"/>
      <c r="BB161" s="159"/>
      <c r="BC161" s="160"/>
      <c r="BD161" s="159"/>
      <c r="BE161" s="160"/>
      <c r="BF161" s="159"/>
      <c r="BG161" s="160"/>
      <c r="BH161" s="159"/>
      <c r="BI161" s="160"/>
      <c r="BJ161" s="159"/>
      <c r="BK161" s="160"/>
      <c r="BL161" s="159"/>
      <c r="BM161" s="160"/>
      <c r="BN161" s="159"/>
      <c r="BO161" s="160"/>
      <c r="BP161" s="159"/>
      <c r="BQ161" s="160"/>
      <c r="BR161" s="159"/>
      <c r="BS161" s="160"/>
      <c r="BT161" s="163"/>
      <c r="BU161" s="148"/>
      <c r="BV161" s="149"/>
      <c r="BW161" s="164"/>
      <c r="BX161" s="164"/>
      <c r="BY161" s="154"/>
      <c r="BZ161" s="155"/>
      <c r="CA161" s="155"/>
      <c r="CB161" s="155"/>
      <c r="CC161" s="155"/>
      <c r="CD161" s="155"/>
      <c r="CE161" s="345"/>
      <c r="CF161" s="345"/>
      <c r="CG161" s="345"/>
      <c r="CH161" s="346"/>
      <c r="CI161" s="366"/>
      <c r="CJ161" s="367"/>
      <c r="CK161" s="367"/>
      <c r="CL161" s="368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47"/>
    </row>
    <row r="162" spans="1:113" ht="6" customHeight="1" x14ac:dyDescent="0.25">
      <c r="A162" s="190"/>
      <c r="B162" s="191"/>
      <c r="C162" s="191"/>
      <c r="D162" s="192"/>
      <c r="E162" s="158"/>
      <c r="F162" s="161"/>
      <c r="G162" s="162"/>
      <c r="H162" s="161"/>
      <c r="I162" s="162"/>
      <c r="J162" s="161"/>
      <c r="K162" s="162"/>
      <c r="L162" s="161"/>
      <c r="M162" s="162"/>
      <c r="N162" s="161"/>
      <c r="O162" s="162"/>
      <c r="P162" s="161"/>
      <c r="Q162" s="162"/>
      <c r="R162" s="161"/>
      <c r="S162" s="162"/>
      <c r="T162" s="161"/>
      <c r="U162" s="162"/>
      <c r="V162" s="161"/>
      <c r="W162" s="162"/>
      <c r="X162" s="161"/>
      <c r="Y162" s="162"/>
      <c r="Z162" s="161"/>
      <c r="AA162" s="162"/>
      <c r="AB162" s="161"/>
      <c r="AC162" s="162"/>
      <c r="AD162" s="161"/>
      <c r="AE162" s="162"/>
      <c r="AF162" s="161"/>
      <c r="AG162" s="162"/>
      <c r="AH162" s="161"/>
      <c r="AI162" s="162"/>
      <c r="AJ162" s="161"/>
      <c r="AK162" s="162"/>
      <c r="AL162" s="161"/>
      <c r="AM162" s="162"/>
      <c r="AN162" s="161"/>
      <c r="AO162" s="162"/>
      <c r="AP162" s="161"/>
      <c r="AQ162" s="162"/>
      <c r="AR162" s="161"/>
      <c r="AS162" s="162"/>
      <c r="AT162" s="161"/>
      <c r="AU162" s="162"/>
      <c r="AV162" s="161"/>
      <c r="AW162" s="162"/>
      <c r="AX162" s="161"/>
      <c r="AY162" s="162"/>
      <c r="AZ162" s="161"/>
      <c r="BA162" s="162"/>
      <c r="BB162" s="161"/>
      <c r="BC162" s="162"/>
      <c r="BD162" s="161"/>
      <c r="BE162" s="162"/>
      <c r="BF162" s="161"/>
      <c r="BG162" s="162"/>
      <c r="BH162" s="161"/>
      <c r="BI162" s="162"/>
      <c r="BJ162" s="161"/>
      <c r="BK162" s="162"/>
      <c r="BL162" s="161"/>
      <c r="BM162" s="162"/>
      <c r="BN162" s="161"/>
      <c r="BO162" s="162"/>
      <c r="BP162" s="161"/>
      <c r="BQ162" s="162"/>
      <c r="BR162" s="161"/>
      <c r="BS162" s="162"/>
      <c r="BT162" s="163"/>
      <c r="BU162" s="148"/>
      <c r="BV162" s="149"/>
      <c r="BW162" s="152"/>
      <c r="BX162" s="152"/>
      <c r="BY162" s="154"/>
      <c r="BZ162" s="155"/>
      <c r="CA162" s="155"/>
      <c r="CB162" s="155"/>
      <c r="CC162" s="155"/>
      <c r="CD162" s="155"/>
      <c r="CE162" s="345"/>
      <c r="CF162" s="345"/>
      <c r="CG162" s="345"/>
      <c r="CH162" s="346"/>
      <c r="CI162" s="366"/>
      <c r="CJ162" s="367"/>
      <c r="CK162" s="367"/>
      <c r="CL162" s="368"/>
      <c r="CN162" s="53" t="str">
        <f>IF(SUM(BW162:BX162)=0,"",IF(CO162&gt;1,"Erreur",IF(CO162=0,"",SUM(CP162:DG163))))</f>
        <v/>
      </c>
      <c r="CO162" s="53">
        <f>COUNTA(CP162:DG162)-COUNTIF(CP162:DG162,"")</f>
        <v>10</v>
      </c>
      <c r="CP162" s="53" t="str">
        <f>IF(AND(INDEX($BW$7:$BX$32,$CP$66,1)=$BW162,INDEX($BW$7:$BX$32,$CP$66,2)=$BX162),$CP$66,"")</f>
        <v/>
      </c>
      <c r="CQ162" s="53" t="str">
        <f>IF(AND(INDEX($BW$7:$BX$32,$CQ$66,1)=$BW162,INDEX($BW$7:$BX$32,$CQ$66,2)=$BX162),$CQ$66,"")</f>
        <v/>
      </c>
      <c r="CR162" s="53" t="str">
        <f>IF(AND(INDEX($BW$7:$BX$32,$CR$66,1)=$BW162,INDEX($BW$7:$BX$32,$CR$66,2)=$BX162),$CR$66,"")</f>
        <v/>
      </c>
      <c r="CS162" s="53" t="str">
        <f>IF(AND(INDEX($BW$7:$BX$32,$CS$66,1)=$BW162,INDEX($BW$7:$BX$32,$CS$66,2)=$BX162),$CS$66,"")</f>
        <v/>
      </c>
      <c r="CT162" s="53" t="str">
        <f>IF(AND(INDEX($BW$7:$BX$32,$CT$66,1)=$BW162,INDEX($BW$7:$BX$32,$CT$66,2)=$BX162),$CT$66,"")</f>
        <v/>
      </c>
      <c r="CU162" s="53">
        <f>IF(AND(INDEX($BW$7:$BX$32,$CU$66,1)=$BW162,INDEX($BW$7:$BX$32,$CU$66,2)=$BX162),$CU$66,"")</f>
        <v>11</v>
      </c>
      <c r="CV162" s="53">
        <f>IF(AND(INDEX($BW$7:$BX$32,$CV$66,1)=$BW162,INDEX($BW$7:$BX$32,$CV$66,2)=$BX162),$CV$66,"")</f>
        <v>13</v>
      </c>
      <c r="CW162" s="53">
        <f>IF(AND(INDEX($BW$7:$BX$32,$CW$66,1)=$BW162,INDEX($BW$7:$BX$32,$CW$66,2)=$BX162),$CW$66,"")</f>
        <v>15</v>
      </c>
      <c r="CX162" s="53">
        <f>IF(AND(INDEX($BW$7:$BX$32,$CX$66,1)=$BW162,INDEX($BW$7:$BX$32,$CX$66,2)=$BX162),$CX$66,"")</f>
        <v>17</v>
      </c>
      <c r="CY162" s="53">
        <f>IF(AND(INDEX($BW$7:$BX$32,$CY$66,1)=$BW162,INDEX($BW$7:$BX$32,$CY$66,2)=$BX162),$CY$66,"")</f>
        <v>19</v>
      </c>
      <c r="CZ162" s="53">
        <f>IF(AND(INDEX($BW$7:$BX$32,$CZ$66,1)=$BW162,INDEX($BW$7:$BX$32,$CZ$66,2)=$BX162),$CZ$66,"")</f>
        <v>21</v>
      </c>
      <c r="DA162" s="53">
        <f>IF(AND(INDEX($BW$7:$BX$32,$DA$66,1)=$BW162,INDEX($BW$7:$BX$32,$DA$66,2)=$BX162),$DA$66,"")</f>
        <v>23</v>
      </c>
      <c r="DB162" s="53">
        <f>IF(AND(INDEX($BW$7:$BX$32,$DB$66,1)=$BW162,INDEX($BW$7:$BX$32,$DB$66,2)=$BX162),$DB$66,"")</f>
        <v>25</v>
      </c>
      <c r="DC162" s="53" t="str">
        <f>IF(AND(INDEX($BW$54:$BX$63,$DC$66,1)=$BW162,INDEX($BW$54:$BX$63,$DC$66,2)=$BX162),$DC$66+100,"")</f>
        <v/>
      </c>
      <c r="DD162" s="53" t="str">
        <f>IF(AND(INDEX($BW$54:$BX$63,$DD$66,1)=$BW162,INDEX($BW$54:$BX$63,$DD$66,2)=$BX162),$DD$66+100,"")</f>
        <v/>
      </c>
      <c r="DE162" s="53" t="str">
        <f>IF(AND(INDEX($BW$54:$BX$63,$DE$66,1)=$BW162,INDEX($BW$54:$BX$63,$DE$66,2)=$BX162),$DE$66+100,"")</f>
        <v/>
      </c>
      <c r="DF162" s="53">
        <f>IF(AND(INDEX($BW$54:$BX$63,$DF$66,1)=$BW162,INDEX($BW$54:$BX$63,$DF$66,2)=$BX162),$DF$66+100,"")</f>
        <v>107</v>
      </c>
      <c r="DG162" s="53">
        <f>IF(AND(INDEX($BW$54:$BX$63,$DG$66,1)=$BW162,INDEX($BW$54:$BX$63,$DG$66,2)=$BX162),$DG$66+100,"")</f>
        <v>109</v>
      </c>
      <c r="DH162" s="53" t="str">
        <f t="shared" ref="DH162" si="591">IF(BY162&lt;&gt;"",IF(BU162="→",BY162,-BY162),"")</f>
        <v/>
      </c>
      <c r="DI162" s="47"/>
    </row>
    <row r="163" spans="1:113" ht="6" customHeight="1" x14ac:dyDescent="0.25">
      <c r="A163" s="190"/>
      <c r="B163" s="191"/>
      <c r="C163" s="191"/>
      <c r="D163" s="192"/>
      <c r="E163" s="158"/>
      <c r="F163" s="159"/>
      <c r="G163" s="160"/>
      <c r="H163" s="159"/>
      <c r="I163" s="160"/>
      <c r="J163" s="159"/>
      <c r="K163" s="160"/>
      <c r="L163" s="159"/>
      <c r="M163" s="160"/>
      <c r="N163" s="159"/>
      <c r="O163" s="160"/>
      <c r="P163" s="159"/>
      <c r="Q163" s="160"/>
      <c r="R163" s="159"/>
      <c r="S163" s="160"/>
      <c r="T163" s="159"/>
      <c r="U163" s="160"/>
      <c r="V163" s="159"/>
      <c r="W163" s="160"/>
      <c r="X163" s="159"/>
      <c r="Y163" s="160"/>
      <c r="Z163" s="159"/>
      <c r="AA163" s="160"/>
      <c r="AB163" s="159"/>
      <c r="AC163" s="160"/>
      <c r="AD163" s="159"/>
      <c r="AE163" s="160"/>
      <c r="AF163" s="159"/>
      <c r="AG163" s="160"/>
      <c r="AH163" s="159"/>
      <c r="AI163" s="160"/>
      <c r="AJ163" s="159"/>
      <c r="AK163" s="160"/>
      <c r="AL163" s="159"/>
      <c r="AM163" s="160"/>
      <c r="AN163" s="159"/>
      <c r="AO163" s="160"/>
      <c r="AP163" s="159"/>
      <c r="AQ163" s="160"/>
      <c r="AR163" s="159"/>
      <c r="AS163" s="160"/>
      <c r="AT163" s="159"/>
      <c r="AU163" s="160"/>
      <c r="AV163" s="159"/>
      <c r="AW163" s="160"/>
      <c r="AX163" s="159"/>
      <c r="AY163" s="160"/>
      <c r="AZ163" s="159"/>
      <c r="BA163" s="160"/>
      <c r="BB163" s="159"/>
      <c r="BC163" s="160"/>
      <c r="BD163" s="159"/>
      <c r="BE163" s="160"/>
      <c r="BF163" s="159"/>
      <c r="BG163" s="160"/>
      <c r="BH163" s="159"/>
      <c r="BI163" s="160"/>
      <c r="BJ163" s="159"/>
      <c r="BK163" s="160"/>
      <c r="BL163" s="159"/>
      <c r="BM163" s="160"/>
      <c r="BN163" s="159"/>
      <c r="BO163" s="160"/>
      <c r="BP163" s="159"/>
      <c r="BQ163" s="160"/>
      <c r="BR163" s="159"/>
      <c r="BS163" s="160"/>
      <c r="BT163" s="163"/>
      <c r="BU163" s="148"/>
      <c r="BV163" s="149"/>
      <c r="BW163" s="164"/>
      <c r="BX163" s="164"/>
      <c r="BY163" s="154"/>
      <c r="BZ163" s="155"/>
      <c r="CA163" s="155"/>
      <c r="CB163" s="155"/>
      <c r="CC163" s="155"/>
      <c r="CD163" s="155"/>
      <c r="CE163" s="345"/>
      <c r="CF163" s="345"/>
      <c r="CG163" s="345"/>
      <c r="CH163" s="346"/>
      <c r="CI163" s="366"/>
      <c r="CJ163" s="367"/>
      <c r="CK163" s="367"/>
      <c r="CL163" s="368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47"/>
    </row>
    <row r="164" spans="1:113" ht="6" customHeight="1" x14ac:dyDescent="0.25">
      <c r="A164" s="190"/>
      <c r="B164" s="191"/>
      <c r="C164" s="191"/>
      <c r="D164" s="192"/>
      <c r="E164" s="158"/>
      <c r="F164" s="161"/>
      <c r="G164" s="162"/>
      <c r="H164" s="161"/>
      <c r="I164" s="162"/>
      <c r="J164" s="161"/>
      <c r="K164" s="162"/>
      <c r="L164" s="161"/>
      <c r="M164" s="162"/>
      <c r="N164" s="161"/>
      <c r="O164" s="162"/>
      <c r="P164" s="161"/>
      <c r="Q164" s="162"/>
      <c r="R164" s="161"/>
      <c r="S164" s="162"/>
      <c r="T164" s="161"/>
      <c r="U164" s="162"/>
      <c r="V164" s="161"/>
      <c r="W164" s="162"/>
      <c r="X164" s="161"/>
      <c r="Y164" s="162"/>
      <c r="Z164" s="161"/>
      <c r="AA164" s="162"/>
      <c r="AB164" s="161"/>
      <c r="AC164" s="162"/>
      <c r="AD164" s="161"/>
      <c r="AE164" s="162"/>
      <c r="AF164" s="161"/>
      <c r="AG164" s="162"/>
      <c r="AH164" s="161"/>
      <c r="AI164" s="162"/>
      <c r="AJ164" s="161"/>
      <c r="AK164" s="162"/>
      <c r="AL164" s="161"/>
      <c r="AM164" s="162"/>
      <c r="AN164" s="161"/>
      <c r="AO164" s="162"/>
      <c r="AP164" s="161"/>
      <c r="AQ164" s="162"/>
      <c r="AR164" s="161"/>
      <c r="AS164" s="162"/>
      <c r="AT164" s="161"/>
      <c r="AU164" s="162"/>
      <c r="AV164" s="161"/>
      <c r="AW164" s="162"/>
      <c r="AX164" s="161"/>
      <c r="AY164" s="162"/>
      <c r="AZ164" s="161"/>
      <c r="BA164" s="162"/>
      <c r="BB164" s="161"/>
      <c r="BC164" s="162"/>
      <c r="BD164" s="161"/>
      <c r="BE164" s="162"/>
      <c r="BF164" s="161"/>
      <c r="BG164" s="162"/>
      <c r="BH164" s="161"/>
      <c r="BI164" s="162"/>
      <c r="BJ164" s="161"/>
      <c r="BK164" s="162"/>
      <c r="BL164" s="161"/>
      <c r="BM164" s="162"/>
      <c r="BN164" s="161"/>
      <c r="BO164" s="162"/>
      <c r="BP164" s="161"/>
      <c r="BQ164" s="162"/>
      <c r="BR164" s="161"/>
      <c r="BS164" s="162"/>
      <c r="BT164" s="163"/>
      <c r="BU164" s="148"/>
      <c r="BV164" s="149"/>
      <c r="BW164" s="152"/>
      <c r="BX164" s="152"/>
      <c r="BY164" s="154"/>
      <c r="BZ164" s="155"/>
      <c r="CA164" s="155"/>
      <c r="CB164" s="155"/>
      <c r="CC164" s="155"/>
      <c r="CD164" s="155"/>
      <c r="CE164" s="345"/>
      <c r="CF164" s="345"/>
      <c r="CG164" s="345"/>
      <c r="CH164" s="346"/>
      <c r="CI164" s="366"/>
      <c r="CJ164" s="367"/>
      <c r="CK164" s="367"/>
      <c r="CL164" s="368"/>
      <c r="CN164" s="53" t="str">
        <f>IF(SUM(BW164:BX164)=0,"",IF(CO164&gt;1,"Erreur",IF(CO164=0,"",SUM(CP164:DG165))))</f>
        <v/>
      </c>
      <c r="CO164" s="53">
        <f>COUNTA(CP164:DG164)-COUNTIF(CP164:DG164,"")</f>
        <v>10</v>
      </c>
      <c r="CP164" s="53" t="str">
        <f>IF(AND(INDEX($BW$7:$BX$32,$CP$66,1)=$BW164,INDEX($BW$7:$BX$32,$CP$66,2)=$BX164),$CP$66,"")</f>
        <v/>
      </c>
      <c r="CQ164" s="53" t="str">
        <f>IF(AND(INDEX($BW$7:$BX$32,$CQ$66,1)=$BW164,INDEX($BW$7:$BX$32,$CQ$66,2)=$BX164),$CQ$66,"")</f>
        <v/>
      </c>
      <c r="CR164" s="53" t="str">
        <f>IF(AND(INDEX($BW$7:$BX$32,$CR$66,1)=$BW164,INDEX($BW$7:$BX$32,$CR$66,2)=$BX164),$CR$66,"")</f>
        <v/>
      </c>
      <c r="CS164" s="53" t="str">
        <f>IF(AND(INDEX($BW$7:$BX$32,$CS$66,1)=$BW164,INDEX($BW$7:$BX$32,$CS$66,2)=$BX164),$CS$66,"")</f>
        <v/>
      </c>
      <c r="CT164" s="53" t="str">
        <f>IF(AND(INDEX($BW$7:$BX$32,$CT$66,1)=$BW164,INDEX($BW$7:$BX$32,$CT$66,2)=$BX164),$CT$66,"")</f>
        <v/>
      </c>
      <c r="CU164" s="53">
        <f>IF(AND(INDEX($BW$7:$BX$32,$CU$66,1)=$BW164,INDEX($BW$7:$BX$32,$CU$66,2)=$BX164),$CU$66,"")</f>
        <v>11</v>
      </c>
      <c r="CV164" s="53">
        <f>IF(AND(INDEX($BW$7:$BX$32,$CV$66,1)=$BW164,INDEX($BW$7:$BX$32,$CV$66,2)=$BX164),$CV$66,"")</f>
        <v>13</v>
      </c>
      <c r="CW164" s="53">
        <f>IF(AND(INDEX($BW$7:$BX$32,$CW$66,1)=$BW164,INDEX($BW$7:$BX$32,$CW$66,2)=$BX164),$CW$66,"")</f>
        <v>15</v>
      </c>
      <c r="CX164" s="53">
        <f>IF(AND(INDEX($BW$7:$BX$32,$CX$66,1)=$BW164,INDEX($BW$7:$BX$32,$CX$66,2)=$BX164),$CX$66,"")</f>
        <v>17</v>
      </c>
      <c r="CY164" s="53">
        <f>IF(AND(INDEX($BW$7:$BX$32,$CY$66,1)=$BW164,INDEX($BW$7:$BX$32,$CY$66,2)=$BX164),$CY$66,"")</f>
        <v>19</v>
      </c>
      <c r="CZ164" s="53">
        <f>IF(AND(INDEX($BW$7:$BX$32,$CZ$66,1)=$BW164,INDEX($BW$7:$BX$32,$CZ$66,2)=$BX164),$CZ$66,"")</f>
        <v>21</v>
      </c>
      <c r="DA164" s="53">
        <f>IF(AND(INDEX($BW$7:$BX$32,$DA$66,1)=$BW164,INDEX($BW$7:$BX$32,$DA$66,2)=$BX164),$DA$66,"")</f>
        <v>23</v>
      </c>
      <c r="DB164" s="53">
        <f>IF(AND(INDEX($BW$7:$BX$32,$DB$66,1)=$BW164,INDEX($BW$7:$BX$32,$DB$66,2)=$BX164),$DB$66,"")</f>
        <v>25</v>
      </c>
      <c r="DC164" s="53" t="str">
        <f>IF(AND(INDEX($BW$54:$BX$63,$DC$66,1)=$BW164,INDEX($BW$54:$BX$63,$DC$66,2)=$BX164),$DC$66+100,"")</f>
        <v/>
      </c>
      <c r="DD164" s="53" t="str">
        <f>IF(AND(INDEX($BW$54:$BX$63,$DD$66,1)=$BW164,INDEX($BW$54:$BX$63,$DD$66,2)=$BX164),$DD$66+100,"")</f>
        <v/>
      </c>
      <c r="DE164" s="53" t="str">
        <f>IF(AND(INDEX($BW$54:$BX$63,$DE$66,1)=$BW164,INDEX($BW$54:$BX$63,$DE$66,2)=$BX164),$DE$66+100,"")</f>
        <v/>
      </c>
      <c r="DF164" s="53">
        <f>IF(AND(INDEX($BW$54:$BX$63,$DF$66,1)=$BW164,INDEX($BW$54:$BX$63,$DF$66,2)=$BX164),$DF$66+100,"")</f>
        <v>107</v>
      </c>
      <c r="DG164" s="53">
        <f>IF(AND(INDEX($BW$54:$BX$63,$DG$66,1)=$BW164,INDEX($BW$54:$BX$63,$DG$66,2)=$BX164),$DG$66+100,"")</f>
        <v>109</v>
      </c>
      <c r="DH164" s="53" t="str">
        <f t="shared" ref="DH164" si="592">IF(BY164&lt;&gt;"",IF(BU164="→",BY164,-BY164),"")</f>
        <v/>
      </c>
      <c r="DI164" s="47"/>
    </row>
    <row r="165" spans="1:113" ht="6" customHeight="1" x14ac:dyDescent="0.25">
      <c r="A165" s="190"/>
      <c r="B165" s="191"/>
      <c r="C165" s="191"/>
      <c r="D165" s="192"/>
      <c r="E165" s="158"/>
      <c r="F165" s="159"/>
      <c r="G165" s="160"/>
      <c r="H165" s="159"/>
      <c r="I165" s="160"/>
      <c r="J165" s="159"/>
      <c r="K165" s="160"/>
      <c r="L165" s="159"/>
      <c r="M165" s="160"/>
      <c r="N165" s="159"/>
      <c r="O165" s="160"/>
      <c r="P165" s="159"/>
      <c r="Q165" s="160"/>
      <c r="R165" s="159"/>
      <c r="S165" s="160"/>
      <c r="T165" s="159"/>
      <c r="U165" s="160"/>
      <c r="V165" s="159"/>
      <c r="W165" s="160"/>
      <c r="X165" s="159"/>
      <c r="Y165" s="160"/>
      <c r="Z165" s="159"/>
      <c r="AA165" s="160"/>
      <c r="AB165" s="159"/>
      <c r="AC165" s="160"/>
      <c r="AD165" s="159"/>
      <c r="AE165" s="160"/>
      <c r="AF165" s="159"/>
      <c r="AG165" s="160"/>
      <c r="AH165" s="159"/>
      <c r="AI165" s="160"/>
      <c r="AJ165" s="159"/>
      <c r="AK165" s="160"/>
      <c r="AL165" s="159"/>
      <c r="AM165" s="160"/>
      <c r="AN165" s="159"/>
      <c r="AO165" s="160"/>
      <c r="AP165" s="159"/>
      <c r="AQ165" s="160"/>
      <c r="AR165" s="159"/>
      <c r="AS165" s="160"/>
      <c r="AT165" s="159"/>
      <c r="AU165" s="160"/>
      <c r="AV165" s="159"/>
      <c r="AW165" s="160"/>
      <c r="AX165" s="159"/>
      <c r="AY165" s="160"/>
      <c r="AZ165" s="159"/>
      <c r="BA165" s="160"/>
      <c r="BB165" s="159"/>
      <c r="BC165" s="160"/>
      <c r="BD165" s="159"/>
      <c r="BE165" s="160"/>
      <c r="BF165" s="159"/>
      <c r="BG165" s="160"/>
      <c r="BH165" s="159"/>
      <c r="BI165" s="160"/>
      <c r="BJ165" s="159"/>
      <c r="BK165" s="160"/>
      <c r="BL165" s="159"/>
      <c r="BM165" s="160"/>
      <c r="BN165" s="159"/>
      <c r="BO165" s="160"/>
      <c r="BP165" s="159"/>
      <c r="BQ165" s="160"/>
      <c r="BR165" s="159"/>
      <c r="BS165" s="160"/>
      <c r="BT165" s="163"/>
      <c r="BU165" s="148"/>
      <c r="BV165" s="149"/>
      <c r="BW165" s="164"/>
      <c r="BX165" s="164"/>
      <c r="BY165" s="154"/>
      <c r="BZ165" s="155"/>
      <c r="CA165" s="155"/>
      <c r="CB165" s="155"/>
      <c r="CC165" s="155"/>
      <c r="CD165" s="155"/>
      <c r="CE165" s="345"/>
      <c r="CF165" s="345"/>
      <c r="CG165" s="345"/>
      <c r="CH165" s="346"/>
      <c r="CI165" s="366"/>
      <c r="CJ165" s="367"/>
      <c r="CK165" s="367"/>
      <c r="CL165" s="368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47"/>
    </row>
    <row r="166" spans="1:113" ht="6" customHeight="1" x14ac:dyDescent="0.25">
      <c r="A166" s="190"/>
      <c r="B166" s="191"/>
      <c r="C166" s="191"/>
      <c r="D166" s="192"/>
      <c r="E166" s="158"/>
      <c r="F166" s="161"/>
      <c r="G166" s="162"/>
      <c r="H166" s="161"/>
      <c r="I166" s="162"/>
      <c r="J166" s="161"/>
      <c r="K166" s="162"/>
      <c r="L166" s="161"/>
      <c r="M166" s="162"/>
      <c r="N166" s="161"/>
      <c r="O166" s="162"/>
      <c r="P166" s="161"/>
      <c r="Q166" s="162"/>
      <c r="R166" s="161"/>
      <c r="S166" s="162"/>
      <c r="T166" s="161"/>
      <c r="U166" s="162"/>
      <c r="V166" s="161"/>
      <c r="W166" s="162"/>
      <c r="X166" s="161"/>
      <c r="Y166" s="162"/>
      <c r="Z166" s="161"/>
      <c r="AA166" s="162"/>
      <c r="AB166" s="161"/>
      <c r="AC166" s="162"/>
      <c r="AD166" s="161"/>
      <c r="AE166" s="162"/>
      <c r="AF166" s="161"/>
      <c r="AG166" s="162"/>
      <c r="AH166" s="161"/>
      <c r="AI166" s="162"/>
      <c r="AJ166" s="161"/>
      <c r="AK166" s="162"/>
      <c r="AL166" s="161"/>
      <c r="AM166" s="162"/>
      <c r="AN166" s="161"/>
      <c r="AO166" s="162"/>
      <c r="AP166" s="161"/>
      <c r="AQ166" s="162"/>
      <c r="AR166" s="161"/>
      <c r="AS166" s="162"/>
      <c r="AT166" s="161"/>
      <c r="AU166" s="162"/>
      <c r="AV166" s="161"/>
      <c r="AW166" s="162"/>
      <c r="AX166" s="161"/>
      <c r="AY166" s="162"/>
      <c r="AZ166" s="161"/>
      <c r="BA166" s="162"/>
      <c r="BB166" s="161"/>
      <c r="BC166" s="162"/>
      <c r="BD166" s="161"/>
      <c r="BE166" s="162"/>
      <c r="BF166" s="161"/>
      <c r="BG166" s="162"/>
      <c r="BH166" s="161"/>
      <c r="BI166" s="162"/>
      <c r="BJ166" s="161"/>
      <c r="BK166" s="162"/>
      <c r="BL166" s="161"/>
      <c r="BM166" s="162"/>
      <c r="BN166" s="161"/>
      <c r="BO166" s="162"/>
      <c r="BP166" s="161"/>
      <c r="BQ166" s="162"/>
      <c r="BR166" s="161"/>
      <c r="BS166" s="162"/>
      <c r="BT166" s="163"/>
      <c r="BU166" s="148"/>
      <c r="BV166" s="149"/>
      <c r="BW166" s="152"/>
      <c r="BX166" s="152"/>
      <c r="BY166" s="154"/>
      <c r="BZ166" s="155"/>
      <c r="CA166" s="155"/>
      <c r="CB166" s="155"/>
      <c r="CC166" s="155"/>
      <c r="CD166" s="155"/>
      <c r="CE166" s="345"/>
      <c r="CF166" s="345"/>
      <c r="CG166" s="345"/>
      <c r="CH166" s="346"/>
      <c r="CI166" s="366"/>
      <c r="CJ166" s="367"/>
      <c r="CK166" s="367"/>
      <c r="CL166" s="368"/>
      <c r="CN166" s="53" t="str">
        <f>IF(SUM(BW166:BX166)=0,"",IF(CO166&gt;1,"Erreur",IF(CO166=0,"",SUM(CP166:DG167))))</f>
        <v/>
      </c>
      <c r="CO166" s="53">
        <f>COUNTA(CP166:DG166)-COUNTIF(CP166:DG166,"")</f>
        <v>10</v>
      </c>
      <c r="CP166" s="53" t="str">
        <f>IF(AND(INDEX($BW$7:$BX$32,$CP$66,1)=$BW166,INDEX($BW$7:$BX$32,$CP$66,2)=$BX166),$CP$66,"")</f>
        <v/>
      </c>
      <c r="CQ166" s="53" t="str">
        <f>IF(AND(INDEX($BW$7:$BX$32,$CQ$66,1)=$BW166,INDEX($BW$7:$BX$32,$CQ$66,2)=$BX166),$CQ$66,"")</f>
        <v/>
      </c>
      <c r="CR166" s="53" t="str">
        <f>IF(AND(INDEX($BW$7:$BX$32,$CR$66,1)=$BW166,INDEX($BW$7:$BX$32,$CR$66,2)=$BX166),$CR$66,"")</f>
        <v/>
      </c>
      <c r="CS166" s="53" t="str">
        <f>IF(AND(INDEX($BW$7:$BX$32,$CS$66,1)=$BW166,INDEX($BW$7:$BX$32,$CS$66,2)=$BX166),$CS$66,"")</f>
        <v/>
      </c>
      <c r="CT166" s="53" t="str">
        <f>IF(AND(INDEX($BW$7:$BX$32,$CT$66,1)=$BW166,INDEX($BW$7:$BX$32,$CT$66,2)=$BX166),$CT$66,"")</f>
        <v/>
      </c>
      <c r="CU166" s="53">
        <f>IF(AND(INDEX($BW$7:$BX$32,$CU$66,1)=$BW166,INDEX($BW$7:$BX$32,$CU$66,2)=$BX166),$CU$66,"")</f>
        <v>11</v>
      </c>
      <c r="CV166" s="53">
        <f>IF(AND(INDEX($BW$7:$BX$32,$CV$66,1)=$BW166,INDEX($BW$7:$BX$32,$CV$66,2)=$BX166),$CV$66,"")</f>
        <v>13</v>
      </c>
      <c r="CW166" s="53">
        <f>IF(AND(INDEX($BW$7:$BX$32,$CW$66,1)=$BW166,INDEX($BW$7:$BX$32,$CW$66,2)=$BX166),$CW$66,"")</f>
        <v>15</v>
      </c>
      <c r="CX166" s="53">
        <f>IF(AND(INDEX($BW$7:$BX$32,$CX$66,1)=$BW166,INDEX($BW$7:$BX$32,$CX$66,2)=$BX166),$CX$66,"")</f>
        <v>17</v>
      </c>
      <c r="CY166" s="53">
        <f>IF(AND(INDEX($BW$7:$BX$32,$CY$66,1)=$BW166,INDEX($BW$7:$BX$32,$CY$66,2)=$BX166),$CY$66,"")</f>
        <v>19</v>
      </c>
      <c r="CZ166" s="53">
        <f>IF(AND(INDEX($BW$7:$BX$32,$CZ$66,1)=$BW166,INDEX($BW$7:$BX$32,$CZ$66,2)=$BX166),$CZ$66,"")</f>
        <v>21</v>
      </c>
      <c r="DA166" s="53">
        <f>IF(AND(INDEX($BW$7:$BX$32,$DA$66,1)=$BW166,INDEX($BW$7:$BX$32,$DA$66,2)=$BX166),$DA$66,"")</f>
        <v>23</v>
      </c>
      <c r="DB166" s="53">
        <f>IF(AND(INDEX($BW$7:$BX$32,$DB$66,1)=$BW166,INDEX($BW$7:$BX$32,$DB$66,2)=$BX166),$DB$66,"")</f>
        <v>25</v>
      </c>
      <c r="DC166" s="53" t="str">
        <f>IF(AND(INDEX($BW$54:$BX$63,$DC$66,1)=$BW166,INDEX($BW$54:$BX$63,$DC$66,2)=$BX166),$DC$66+100,"")</f>
        <v/>
      </c>
      <c r="DD166" s="53" t="str">
        <f>IF(AND(INDEX($BW$54:$BX$63,$DD$66,1)=$BW166,INDEX($BW$54:$BX$63,$DD$66,2)=$BX166),$DD$66+100,"")</f>
        <v/>
      </c>
      <c r="DE166" s="53" t="str">
        <f>IF(AND(INDEX($BW$54:$BX$63,$DE$66,1)=$BW166,INDEX($BW$54:$BX$63,$DE$66,2)=$BX166),$DE$66+100,"")</f>
        <v/>
      </c>
      <c r="DF166" s="53">
        <f>IF(AND(INDEX($BW$54:$BX$63,$DF$66,1)=$BW166,INDEX($BW$54:$BX$63,$DF$66,2)=$BX166),$DF$66+100,"")</f>
        <v>107</v>
      </c>
      <c r="DG166" s="53">
        <f>IF(AND(INDEX($BW$54:$BX$63,$DG$66,1)=$BW166,INDEX($BW$54:$BX$63,$DG$66,2)=$BX166),$DG$66+100,"")</f>
        <v>109</v>
      </c>
      <c r="DH166" s="53" t="str">
        <f t="shared" ref="DH166" si="593">IF(BY166&lt;&gt;"",IF(BU166="→",BY166,-BY166),"")</f>
        <v/>
      </c>
      <c r="DI166" s="47"/>
    </row>
    <row r="167" spans="1:113" ht="6" customHeight="1" x14ac:dyDescent="0.25">
      <c r="A167" s="190"/>
      <c r="B167" s="191"/>
      <c r="C167" s="191"/>
      <c r="D167" s="192"/>
      <c r="E167" s="158"/>
      <c r="F167" s="159"/>
      <c r="G167" s="160"/>
      <c r="H167" s="159"/>
      <c r="I167" s="160"/>
      <c r="J167" s="159"/>
      <c r="K167" s="160"/>
      <c r="L167" s="159"/>
      <c r="M167" s="160"/>
      <c r="N167" s="159"/>
      <c r="O167" s="160"/>
      <c r="P167" s="159"/>
      <c r="Q167" s="160"/>
      <c r="R167" s="159"/>
      <c r="S167" s="160"/>
      <c r="T167" s="159"/>
      <c r="U167" s="160"/>
      <c r="V167" s="159"/>
      <c r="W167" s="160"/>
      <c r="X167" s="159"/>
      <c r="Y167" s="160"/>
      <c r="Z167" s="159"/>
      <c r="AA167" s="160"/>
      <c r="AB167" s="159"/>
      <c r="AC167" s="160"/>
      <c r="AD167" s="159"/>
      <c r="AE167" s="160"/>
      <c r="AF167" s="159"/>
      <c r="AG167" s="160"/>
      <c r="AH167" s="159"/>
      <c r="AI167" s="160"/>
      <c r="AJ167" s="159"/>
      <c r="AK167" s="160"/>
      <c r="AL167" s="159"/>
      <c r="AM167" s="160"/>
      <c r="AN167" s="159"/>
      <c r="AO167" s="160"/>
      <c r="AP167" s="159"/>
      <c r="AQ167" s="160"/>
      <c r="AR167" s="159"/>
      <c r="AS167" s="160"/>
      <c r="AT167" s="159"/>
      <c r="AU167" s="160"/>
      <c r="AV167" s="159"/>
      <c r="AW167" s="160"/>
      <c r="AX167" s="159"/>
      <c r="AY167" s="160"/>
      <c r="AZ167" s="159"/>
      <c r="BA167" s="160"/>
      <c r="BB167" s="159"/>
      <c r="BC167" s="160"/>
      <c r="BD167" s="159"/>
      <c r="BE167" s="160"/>
      <c r="BF167" s="159"/>
      <c r="BG167" s="160"/>
      <c r="BH167" s="159"/>
      <c r="BI167" s="160"/>
      <c r="BJ167" s="159"/>
      <c r="BK167" s="160"/>
      <c r="BL167" s="159"/>
      <c r="BM167" s="160"/>
      <c r="BN167" s="159"/>
      <c r="BO167" s="160"/>
      <c r="BP167" s="159"/>
      <c r="BQ167" s="160"/>
      <c r="BR167" s="159"/>
      <c r="BS167" s="160"/>
      <c r="BT167" s="163"/>
      <c r="BU167" s="148"/>
      <c r="BV167" s="149"/>
      <c r="BW167" s="164"/>
      <c r="BX167" s="164"/>
      <c r="BY167" s="154"/>
      <c r="BZ167" s="155"/>
      <c r="CA167" s="155"/>
      <c r="CB167" s="155"/>
      <c r="CC167" s="155"/>
      <c r="CD167" s="155"/>
      <c r="CE167" s="345"/>
      <c r="CF167" s="345"/>
      <c r="CG167" s="345"/>
      <c r="CH167" s="346"/>
      <c r="CI167" s="366"/>
      <c r="CJ167" s="367"/>
      <c r="CK167" s="367"/>
      <c r="CL167" s="368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47"/>
    </row>
    <row r="168" spans="1:113" ht="6" customHeight="1" x14ac:dyDescent="0.25">
      <c r="A168" s="190"/>
      <c r="B168" s="191"/>
      <c r="C168" s="191"/>
      <c r="D168" s="192"/>
      <c r="E168" s="158"/>
      <c r="F168" s="161"/>
      <c r="G168" s="162"/>
      <c r="H168" s="161"/>
      <c r="I168" s="162"/>
      <c r="J168" s="161"/>
      <c r="K168" s="162"/>
      <c r="L168" s="161"/>
      <c r="M168" s="162"/>
      <c r="N168" s="161"/>
      <c r="O168" s="162"/>
      <c r="P168" s="161"/>
      <c r="Q168" s="162"/>
      <c r="R168" s="161"/>
      <c r="S168" s="162"/>
      <c r="T168" s="161"/>
      <c r="U168" s="162"/>
      <c r="V168" s="161"/>
      <c r="W168" s="162"/>
      <c r="X168" s="161"/>
      <c r="Y168" s="162"/>
      <c r="Z168" s="161"/>
      <c r="AA168" s="162"/>
      <c r="AB168" s="161"/>
      <c r="AC168" s="162"/>
      <c r="AD168" s="161"/>
      <c r="AE168" s="162"/>
      <c r="AF168" s="161"/>
      <c r="AG168" s="162"/>
      <c r="AH168" s="161"/>
      <c r="AI168" s="162"/>
      <c r="AJ168" s="161"/>
      <c r="AK168" s="162"/>
      <c r="AL168" s="161"/>
      <c r="AM168" s="162"/>
      <c r="AN168" s="161"/>
      <c r="AO168" s="162"/>
      <c r="AP168" s="161"/>
      <c r="AQ168" s="162"/>
      <c r="AR168" s="161"/>
      <c r="AS168" s="162"/>
      <c r="AT168" s="161"/>
      <c r="AU168" s="162"/>
      <c r="AV168" s="161"/>
      <c r="AW168" s="162"/>
      <c r="AX168" s="161"/>
      <c r="AY168" s="162"/>
      <c r="AZ168" s="161"/>
      <c r="BA168" s="162"/>
      <c r="BB168" s="161"/>
      <c r="BC168" s="162"/>
      <c r="BD168" s="161"/>
      <c r="BE168" s="162"/>
      <c r="BF168" s="161"/>
      <c r="BG168" s="162"/>
      <c r="BH168" s="161"/>
      <c r="BI168" s="162"/>
      <c r="BJ168" s="161"/>
      <c r="BK168" s="162"/>
      <c r="BL168" s="161"/>
      <c r="BM168" s="162"/>
      <c r="BN168" s="161"/>
      <c r="BO168" s="162"/>
      <c r="BP168" s="161"/>
      <c r="BQ168" s="162"/>
      <c r="BR168" s="161"/>
      <c r="BS168" s="162"/>
      <c r="BT168" s="163"/>
      <c r="BU168" s="148"/>
      <c r="BV168" s="149"/>
      <c r="BW168" s="152"/>
      <c r="BX168" s="152"/>
      <c r="BY168" s="154"/>
      <c r="BZ168" s="155"/>
      <c r="CA168" s="155"/>
      <c r="CB168" s="155"/>
      <c r="CC168" s="155"/>
      <c r="CD168" s="155"/>
      <c r="CE168" s="345"/>
      <c r="CF168" s="345"/>
      <c r="CG168" s="345"/>
      <c r="CH168" s="346"/>
      <c r="CI168" s="366"/>
      <c r="CJ168" s="367"/>
      <c r="CK168" s="367"/>
      <c r="CL168" s="368"/>
      <c r="CN168" s="53" t="str">
        <f>IF(SUM(BW168:BX168)=0,"",IF(CO168&gt;1,"Erreur",IF(CO168=0,"",SUM(CP168:DG169))))</f>
        <v/>
      </c>
      <c r="CO168" s="53">
        <f>COUNTA(CP168:DG168)-COUNTIF(CP168:DG168,"")</f>
        <v>10</v>
      </c>
      <c r="CP168" s="53" t="str">
        <f>IF(AND(INDEX($BW$7:$BX$32,$CP$66,1)=$BW168,INDEX($BW$7:$BX$32,$CP$66,2)=$BX168),$CP$66,"")</f>
        <v/>
      </c>
      <c r="CQ168" s="53" t="str">
        <f>IF(AND(INDEX($BW$7:$BX$32,$CQ$66,1)=$BW168,INDEX($BW$7:$BX$32,$CQ$66,2)=$BX168),$CQ$66,"")</f>
        <v/>
      </c>
      <c r="CR168" s="53" t="str">
        <f>IF(AND(INDEX($BW$7:$BX$32,$CR$66,1)=$BW168,INDEX($BW$7:$BX$32,$CR$66,2)=$BX168),$CR$66,"")</f>
        <v/>
      </c>
      <c r="CS168" s="53" t="str">
        <f>IF(AND(INDEX($BW$7:$BX$32,$CS$66,1)=$BW168,INDEX($BW$7:$BX$32,$CS$66,2)=$BX168),$CS$66,"")</f>
        <v/>
      </c>
      <c r="CT168" s="53" t="str">
        <f>IF(AND(INDEX($BW$7:$BX$32,$CT$66,1)=$BW168,INDEX($BW$7:$BX$32,$CT$66,2)=$BX168),$CT$66,"")</f>
        <v/>
      </c>
      <c r="CU168" s="53">
        <f>IF(AND(INDEX($BW$7:$BX$32,$CU$66,1)=$BW168,INDEX($BW$7:$BX$32,$CU$66,2)=$BX168),$CU$66,"")</f>
        <v>11</v>
      </c>
      <c r="CV168" s="53">
        <f>IF(AND(INDEX($BW$7:$BX$32,$CV$66,1)=$BW168,INDEX($BW$7:$BX$32,$CV$66,2)=$BX168),$CV$66,"")</f>
        <v>13</v>
      </c>
      <c r="CW168" s="53">
        <f>IF(AND(INDEX($BW$7:$BX$32,$CW$66,1)=$BW168,INDEX($BW$7:$BX$32,$CW$66,2)=$BX168),$CW$66,"")</f>
        <v>15</v>
      </c>
      <c r="CX168" s="53">
        <f>IF(AND(INDEX($BW$7:$BX$32,$CX$66,1)=$BW168,INDEX($BW$7:$BX$32,$CX$66,2)=$BX168),$CX$66,"")</f>
        <v>17</v>
      </c>
      <c r="CY168" s="53">
        <f>IF(AND(INDEX($BW$7:$BX$32,$CY$66,1)=$BW168,INDEX($BW$7:$BX$32,$CY$66,2)=$BX168),$CY$66,"")</f>
        <v>19</v>
      </c>
      <c r="CZ168" s="53">
        <f>IF(AND(INDEX($BW$7:$BX$32,$CZ$66,1)=$BW168,INDEX($BW$7:$BX$32,$CZ$66,2)=$BX168),$CZ$66,"")</f>
        <v>21</v>
      </c>
      <c r="DA168" s="53">
        <f>IF(AND(INDEX($BW$7:$BX$32,$DA$66,1)=$BW168,INDEX($BW$7:$BX$32,$DA$66,2)=$BX168),$DA$66,"")</f>
        <v>23</v>
      </c>
      <c r="DB168" s="53">
        <f>IF(AND(INDEX($BW$7:$BX$32,$DB$66,1)=$BW168,INDEX($BW$7:$BX$32,$DB$66,2)=$BX168),$DB$66,"")</f>
        <v>25</v>
      </c>
      <c r="DC168" s="53" t="str">
        <f>IF(AND(INDEX($BW$54:$BX$63,$DC$66,1)=$BW168,INDEX($BW$54:$BX$63,$DC$66,2)=$BX168),$DC$66+100,"")</f>
        <v/>
      </c>
      <c r="DD168" s="53" t="str">
        <f>IF(AND(INDEX($BW$54:$BX$63,$DD$66,1)=$BW168,INDEX($BW$54:$BX$63,$DD$66,2)=$BX168),$DD$66+100,"")</f>
        <v/>
      </c>
      <c r="DE168" s="53" t="str">
        <f>IF(AND(INDEX($BW$54:$BX$63,$DE$66,1)=$BW168,INDEX($BW$54:$BX$63,$DE$66,2)=$BX168),$DE$66+100,"")</f>
        <v/>
      </c>
      <c r="DF168" s="53">
        <f>IF(AND(INDEX($BW$54:$BX$63,$DF$66,1)=$BW168,INDEX($BW$54:$BX$63,$DF$66,2)=$BX168),$DF$66+100,"")</f>
        <v>107</v>
      </c>
      <c r="DG168" s="53">
        <f>IF(AND(INDEX($BW$54:$BX$63,$DG$66,1)=$BW168,INDEX($BW$54:$BX$63,$DG$66,2)=$BX168),$DG$66+100,"")</f>
        <v>109</v>
      </c>
      <c r="DH168" s="53" t="str">
        <f t="shared" ref="DH168" si="594">IF(BY168&lt;&gt;"",IF(BU168="→",BY168,-BY168),"")</f>
        <v/>
      </c>
      <c r="DI168" s="47"/>
    </row>
    <row r="169" spans="1:113" ht="6" customHeight="1" thickBot="1" x14ac:dyDescent="0.3">
      <c r="A169" s="193"/>
      <c r="B169" s="194"/>
      <c r="C169" s="194"/>
      <c r="D169" s="195"/>
      <c r="E169" s="21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3"/>
      <c r="BU169" s="150"/>
      <c r="BV169" s="151"/>
      <c r="BW169" s="153"/>
      <c r="BX169" s="153"/>
      <c r="BY169" s="156"/>
      <c r="BZ169" s="157"/>
      <c r="CA169" s="157"/>
      <c r="CB169" s="157"/>
      <c r="CC169" s="157"/>
      <c r="CD169" s="157"/>
      <c r="CE169" s="347"/>
      <c r="CF169" s="347"/>
      <c r="CG169" s="347"/>
      <c r="CH169" s="348"/>
      <c r="CI169" s="369"/>
      <c r="CJ169" s="370"/>
      <c r="CK169" s="370"/>
      <c r="CL169" s="371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47"/>
    </row>
    <row r="170" spans="1:113" ht="6" customHeight="1" x14ac:dyDescent="0.25">
      <c r="A170" s="187" t="s">
        <v>11</v>
      </c>
      <c r="B170" s="188"/>
      <c r="C170" s="188"/>
      <c r="D170" s="189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20"/>
      <c r="BU170" s="54" t="s">
        <v>2</v>
      </c>
      <c r="BV170" s="55"/>
      <c r="BW170" s="55"/>
      <c r="BX170" s="55"/>
      <c r="BY170" s="60" t="s">
        <v>36</v>
      </c>
      <c r="BZ170" s="60"/>
      <c r="CA170" s="60"/>
      <c r="CB170" s="60"/>
      <c r="CC170" s="60"/>
      <c r="CD170" s="60"/>
      <c r="CE170" s="63" t="s">
        <v>7</v>
      </c>
      <c r="CF170" s="63"/>
      <c r="CG170" s="63"/>
      <c r="CH170" s="64"/>
      <c r="CI170" s="1"/>
      <c r="CJ170" s="1"/>
      <c r="CK170" s="1"/>
      <c r="CL170" s="4"/>
    </row>
    <row r="171" spans="1:113" ht="6" customHeight="1" x14ac:dyDescent="0.25">
      <c r="A171" s="190"/>
      <c r="B171" s="191"/>
      <c r="C171" s="191"/>
      <c r="D171" s="192"/>
      <c r="E171" s="196" t="str">
        <f>IF(E$4="","",E$4)</f>
        <v/>
      </c>
      <c r="F171" s="197"/>
      <c r="G171" s="197" t="str">
        <f t="shared" ref="G171" si="595">IF(G$4="","",G$4)</f>
        <v/>
      </c>
      <c r="H171" s="197"/>
      <c r="I171" s="171">
        <f t="shared" ref="I171" si="596">IF(I$4="","",I$4)</f>
        <v>1</v>
      </c>
      <c r="J171" s="172"/>
      <c r="K171" s="171">
        <f t="shared" ref="K171" si="597">IF(K$4="","",K$4)</f>
        <v>2</v>
      </c>
      <c r="L171" s="172"/>
      <c r="M171" s="171" t="str">
        <f t="shared" ref="M171" si="598">IF(M$4="","",M$4)</f>
        <v/>
      </c>
      <c r="N171" s="172"/>
      <c r="O171" s="171" t="str">
        <f t="shared" ref="O171" si="599">IF(O$4="","",O$4)</f>
        <v/>
      </c>
      <c r="P171" s="172"/>
      <c r="Q171" s="171" t="str">
        <f t="shared" ref="Q171" si="600">IF(Q$4="","",Q$4)</f>
        <v/>
      </c>
      <c r="R171" s="172"/>
      <c r="S171" s="171" t="str">
        <f t="shared" ref="S171" si="601">IF(S$4="","",S$4)</f>
        <v/>
      </c>
      <c r="T171" s="172"/>
      <c r="U171" s="171" t="str">
        <f t="shared" ref="U171" si="602">IF(U$4="","",U$4)</f>
        <v/>
      </c>
      <c r="V171" s="172"/>
      <c r="W171" s="171">
        <f t="shared" ref="W171" si="603">IF(W$4="","",W$4)</f>
        <v>3</v>
      </c>
      <c r="X171" s="172"/>
      <c r="Y171" s="171">
        <f t="shared" ref="Y171" si="604">IF(Y$4="","",Y$4)</f>
        <v>4</v>
      </c>
      <c r="Z171" s="172"/>
      <c r="AA171" s="171" t="str">
        <f t="shared" ref="AA171" si="605">IF(AA$4="","",AA$4)</f>
        <v/>
      </c>
      <c r="AB171" s="172"/>
      <c r="AC171" s="171" t="str">
        <f t="shared" ref="AC171" si="606">IF(AC$4="","",AC$4)</f>
        <v/>
      </c>
      <c r="AD171" s="172"/>
      <c r="AE171" s="171" t="str">
        <f t="shared" ref="AE171" si="607">IF(AE$4="","",AE$4)</f>
        <v/>
      </c>
      <c r="AF171" s="172"/>
      <c r="AG171" s="171" t="str">
        <f t="shared" ref="AG171" si="608">IF(AG$4="","",AG$4)</f>
        <v/>
      </c>
      <c r="AH171" s="172"/>
      <c r="AI171" s="171" t="str">
        <f t="shared" ref="AI171" si="609">IF(AI$4="","",AI$4)</f>
        <v/>
      </c>
      <c r="AJ171" s="172"/>
      <c r="AK171" s="171" t="str">
        <f t="shared" ref="AK171" si="610">IF(AK$4="","",AK$4)</f>
        <v/>
      </c>
      <c r="AL171" s="172"/>
      <c r="AM171" s="171">
        <f t="shared" ref="AM171" si="611">IF(AM$4="","",AM$4)</f>
        <v>5</v>
      </c>
      <c r="AN171" s="172"/>
      <c r="AO171" s="171" t="str">
        <f t="shared" ref="AO171" si="612">IF(AO$4="","",AO$4)</f>
        <v/>
      </c>
      <c r="AP171" s="172"/>
      <c r="AQ171" s="171">
        <f t="shared" ref="AQ171" si="613">IF(AQ$4="","",AQ$4)</f>
        <v>6</v>
      </c>
      <c r="AR171" s="172"/>
      <c r="AS171" s="171">
        <f t="shared" ref="AS171" si="614">IF(AS$4="","",AS$4)</f>
        <v>7</v>
      </c>
      <c r="AT171" s="172"/>
      <c r="AU171" s="171" t="str">
        <f t="shared" ref="AU171" si="615">IF(AU$4="","",AU$4)</f>
        <v/>
      </c>
      <c r="AV171" s="172"/>
      <c r="AW171" s="171" t="str">
        <f t="shared" ref="AW171" si="616">IF(AW$4="","",AW$4)</f>
        <v/>
      </c>
      <c r="AX171" s="172"/>
      <c r="AY171" s="171" t="str">
        <f t="shared" ref="AY171" si="617">IF(AY$4="","",AY$4)</f>
        <v/>
      </c>
      <c r="AZ171" s="172"/>
      <c r="BA171" s="171" t="str">
        <f t="shared" ref="BA171" si="618">IF(BA$4="","",BA$4)</f>
        <v/>
      </c>
      <c r="BB171" s="172"/>
      <c r="BC171" s="171">
        <f t="shared" ref="BC171" si="619">IF(BC$4="","",BC$4)</f>
        <v>8</v>
      </c>
      <c r="BD171" s="172"/>
      <c r="BE171" s="171">
        <f t="shared" ref="BE171" si="620">IF(BE$4="","",BE$4)</f>
        <v>9</v>
      </c>
      <c r="BF171" s="172"/>
      <c r="BG171" s="171" t="str">
        <f t="shared" ref="BG171" si="621">IF(BG$4="","",BG$4)</f>
        <v/>
      </c>
      <c r="BH171" s="172"/>
      <c r="BI171" s="171" t="str">
        <f t="shared" ref="BI171" si="622">IF(BI$4="","",BI$4)</f>
        <v/>
      </c>
      <c r="BJ171" s="172"/>
      <c r="BK171" s="171" t="str">
        <f t="shared" ref="BK171" si="623">IF(BK$4="","",BK$4)</f>
        <v/>
      </c>
      <c r="BL171" s="172"/>
      <c r="BM171" s="171" t="str">
        <f t="shared" ref="BM171" si="624">IF(BM$4="","",BM$4)</f>
        <v/>
      </c>
      <c r="BN171" s="172"/>
      <c r="BO171" s="171" t="str">
        <f t="shared" ref="BO171" si="625">IF(BO$4="","",BO$4)</f>
        <v/>
      </c>
      <c r="BP171" s="172"/>
      <c r="BQ171" s="171" t="str">
        <f t="shared" ref="BQ171" si="626">IF(BQ$4="","",BQ$4)</f>
        <v/>
      </c>
      <c r="BR171" s="172"/>
      <c r="BS171" s="171" t="str">
        <f t="shared" ref="BS171" si="627">IF(BS$4="","",BS$4)</f>
        <v/>
      </c>
      <c r="BT171" s="372"/>
      <c r="BU171" s="56"/>
      <c r="BV171" s="57"/>
      <c r="BW171" s="57"/>
      <c r="BX171" s="57"/>
      <c r="BY171" s="61"/>
      <c r="BZ171" s="61"/>
      <c r="CA171" s="61"/>
      <c r="CB171" s="61"/>
      <c r="CC171" s="61"/>
      <c r="CD171" s="61"/>
      <c r="CE171" s="65"/>
      <c r="CF171" s="65"/>
      <c r="CG171" s="65"/>
      <c r="CH171" s="66"/>
      <c r="CI171" s="1"/>
      <c r="CJ171" s="1"/>
      <c r="CK171" s="1"/>
      <c r="CL171" s="4"/>
    </row>
    <row r="172" spans="1:113" ht="6" customHeight="1" x14ac:dyDescent="0.25">
      <c r="A172" s="190"/>
      <c r="B172" s="191"/>
      <c r="C172" s="191"/>
      <c r="D172" s="192"/>
      <c r="E172" s="198"/>
      <c r="F172" s="199"/>
      <c r="G172" s="199"/>
      <c r="H172" s="199"/>
      <c r="I172" s="173"/>
      <c r="J172" s="174"/>
      <c r="K172" s="173"/>
      <c r="L172" s="174"/>
      <c r="M172" s="173"/>
      <c r="N172" s="174"/>
      <c r="O172" s="173"/>
      <c r="P172" s="174"/>
      <c r="Q172" s="173"/>
      <c r="R172" s="174"/>
      <c r="S172" s="173"/>
      <c r="T172" s="174"/>
      <c r="U172" s="173"/>
      <c r="V172" s="174"/>
      <c r="W172" s="173"/>
      <c r="X172" s="174"/>
      <c r="Y172" s="173"/>
      <c r="Z172" s="174"/>
      <c r="AA172" s="173"/>
      <c r="AB172" s="174"/>
      <c r="AC172" s="173"/>
      <c r="AD172" s="174"/>
      <c r="AE172" s="173"/>
      <c r="AF172" s="174"/>
      <c r="AG172" s="173"/>
      <c r="AH172" s="174"/>
      <c r="AI172" s="173"/>
      <c r="AJ172" s="174"/>
      <c r="AK172" s="173"/>
      <c r="AL172" s="174"/>
      <c r="AM172" s="173"/>
      <c r="AN172" s="174"/>
      <c r="AO172" s="173"/>
      <c r="AP172" s="174"/>
      <c r="AQ172" s="173"/>
      <c r="AR172" s="174"/>
      <c r="AS172" s="173"/>
      <c r="AT172" s="174"/>
      <c r="AU172" s="173"/>
      <c r="AV172" s="174"/>
      <c r="AW172" s="173"/>
      <c r="AX172" s="174"/>
      <c r="AY172" s="173"/>
      <c r="AZ172" s="174"/>
      <c r="BA172" s="173"/>
      <c r="BB172" s="174"/>
      <c r="BC172" s="173"/>
      <c r="BD172" s="174"/>
      <c r="BE172" s="173"/>
      <c r="BF172" s="174"/>
      <c r="BG172" s="173"/>
      <c r="BH172" s="174"/>
      <c r="BI172" s="173"/>
      <c r="BJ172" s="174"/>
      <c r="BK172" s="173"/>
      <c r="BL172" s="174"/>
      <c r="BM172" s="173"/>
      <c r="BN172" s="174"/>
      <c r="BO172" s="173"/>
      <c r="BP172" s="174"/>
      <c r="BQ172" s="173"/>
      <c r="BR172" s="174"/>
      <c r="BS172" s="173"/>
      <c r="BT172" s="373"/>
      <c r="BU172" s="56"/>
      <c r="BV172" s="57"/>
      <c r="BW172" s="57"/>
      <c r="BX172" s="57"/>
      <c r="BY172" s="61"/>
      <c r="BZ172" s="61"/>
      <c r="CA172" s="61"/>
      <c r="CB172" s="61"/>
      <c r="CC172" s="61"/>
      <c r="CD172" s="61"/>
      <c r="CE172" s="65"/>
      <c r="CF172" s="65"/>
      <c r="CG172" s="65"/>
      <c r="CH172" s="66"/>
      <c r="CI172" s="1"/>
      <c r="CJ172" s="1"/>
      <c r="CK172" s="1"/>
      <c r="CL172" s="4"/>
      <c r="DH172" s="52" t="s">
        <v>24</v>
      </c>
      <c r="DI172" s="49"/>
    </row>
    <row r="173" spans="1:113" ht="6" customHeight="1" thickBot="1" x14ac:dyDescent="0.3">
      <c r="A173" s="190"/>
      <c r="B173" s="191"/>
      <c r="C173" s="191"/>
      <c r="D173" s="192"/>
      <c r="E173" s="158"/>
      <c r="F173" s="159"/>
      <c r="G173" s="160"/>
      <c r="H173" s="159"/>
      <c r="I173" s="160"/>
      <c r="J173" s="159"/>
      <c r="K173" s="160"/>
      <c r="L173" s="159"/>
      <c r="M173" s="160"/>
      <c r="N173" s="159"/>
      <c r="O173" s="160"/>
      <c r="P173" s="159"/>
      <c r="Q173" s="160"/>
      <c r="R173" s="159"/>
      <c r="S173" s="160"/>
      <c r="T173" s="159"/>
      <c r="U173" s="160"/>
      <c r="V173" s="159"/>
      <c r="W173" s="160"/>
      <c r="X173" s="159"/>
      <c r="Y173" s="160"/>
      <c r="Z173" s="159"/>
      <c r="AA173" s="160"/>
      <c r="AB173" s="159"/>
      <c r="AC173" s="160"/>
      <c r="AD173" s="159"/>
      <c r="AE173" s="160"/>
      <c r="AF173" s="159"/>
      <c r="AG173" s="160"/>
      <c r="AH173" s="159"/>
      <c r="AI173" s="160"/>
      <c r="AJ173" s="159"/>
      <c r="AK173" s="160"/>
      <c r="AL173" s="159"/>
      <c r="AM173" s="160"/>
      <c r="AN173" s="159"/>
      <c r="AO173" s="160"/>
      <c r="AP173" s="159"/>
      <c r="AQ173" s="160"/>
      <c r="AR173" s="159"/>
      <c r="AS173" s="160"/>
      <c r="AT173" s="159"/>
      <c r="AU173" s="160"/>
      <c r="AV173" s="159"/>
      <c r="AW173" s="160"/>
      <c r="AX173" s="159"/>
      <c r="AY173" s="160"/>
      <c r="AZ173" s="159"/>
      <c r="BA173" s="160"/>
      <c r="BB173" s="159"/>
      <c r="BC173" s="160"/>
      <c r="BD173" s="159"/>
      <c r="BE173" s="160"/>
      <c r="BF173" s="159"/>
      <c r="BG173" s="160"/>
      <c r="BH173" s="159"/>
      <c r="BI173" s="160"/>
      <c r="BJ173" s="159"/>
      <c r="BK173" s="160"/>
      <c r="BL173" s="159"/>
      <c r="BM173" s="160"/>
      <c r="BN173" s="159"/>
      <c r="BO173" s="160"/>
      <c r="BP173" s="159"/>
      <c r="BQ173" s="160"/>
      <c r="BR173" s="159"/>
      <c r="BS173" s="160"/>
      <c r="BT173" s="163"/>
      <c r="BU173" s="58"/>
      <c r="BV173" s="59"/>
      <c r="BW173" s="59"/>
      <c r="BX173" s="59"/>
      <c r="BY173" s="62"/>
      <c r="BZ173" s="62"/>
      <c r="CA173" s="62"/>
      <c r="CB173" s="62"/>
      <c r="CC173" s="62"/>
      <c r="CD173" s="62"/>
      <c r="CE173" s="67"/>
      <c r="CF173" s="67"/>
      <c r="CG173" s="67"/>
      <c r="CH173" s="68"/>
      <c r="CI173" s="5"/>
      <c r="CJ173" s="5"/>
      <c r="CK173" s="5"/>
      <c r="CL173" s="6"/>
      <c r="DH173" s="53"/>
      <c r="DI173" s="47"/>
    </row>
    <row r="174" spans="1:113" ht="6" customHeight="1" x14ac:dyDescent="0.25">
      <c r="A174" s="190"/>
      <c r="B174" s="191"/>
      <c r="C174" s="191"/>
      <c r="D174" s="192"/>
      <c r="E174" s="158"/>
      <c r="F174" s="161"/>
      <c r="G174" s="162"/>
      <c r="H174" s="161"/>
      <c r="I174" s="162"/>
      <c r="J174" s="161"/>
      <c r="K174" s="162"/>
      <c r="L174" s="161"/>
      <c r="M174" s="162"/>
      <c r="N174" s="161"/>
      <c r="O174" s="162"/>
      <c r="P174" s="161"/>
      <c r="Q174" s="162"/>
      <c r="R174" s="161"/>
      <c r="S174" s="162"/>
      <c r="T174" s="161"/>
      <c r="U174" s="162"/>
      <c r="V174" s="161"/>
      <c r="W174" s="162"/>
      <c r="X174" s="161"/>
      <c r="Y174" s="162"/>
      <c r="Z174" s="161"/>
      <c r="AA174" s="162"/>
      <c r="AB174" s="161"/>
      <c r="AC174" s="162"/>
      <c r="AD174" s="161"/>
      <c r="AE174" s="162"/>
      <c r="AF174" s="161"/>
      <c r="AG174" s="162"/>
      <c r="AH174" s="161"/>
      <c r="AI174" s="162"/>
      <c r="AJ174" s="161"/>
      <c r="AK174" s="162"/>
      <c r="AL174" s="161"/>
      <c r="AM174" s="162"/>
      <c r="AN174" s="161"/>
      <c r="AO174" s="162"/>
      <c r="AP174" s="161"/>
      <c r="AQ174" s="162"/>
      <c r="AR174" s="161"/>
      <c r="AS174" s="162"/>
      <c r="AT174" s="161"/>
      <c r="AU174" s="162"/>
      <c r="AV174" s="161"/>
      <c r="AW174" s="162"/>
      <c r="AX174" s="161"/>
      <c r="AY174" s="162"/>
      <c r="AZ174" s="161"/>
      <c r="BA174" s="162"/>
      <c r="BB174" s="161"/>
      <c r="BC174" s="162"/>
      <c r="BD174" s="161"/>
      <c r="BE174" s="162"/>
      <c r="BF174" s="161"/>
      <c r="BG174" s="162"/>
      <c r="BH174" s="161"/>
      <c r="BI174" s="162"/>
      <c r="BJ174" s="161"/>
      <c r="BK174" s="162"/>
      <c r="BL174" s="161"/>
      <c r="BM174" s="162"/>
      <c r="BN174" s="161"/>
      <c r="BO174" s="162"/>
      <c r="BP174" s="161"/>
      <c r="BQ174" s="162"/>
      <c r="BR174" s="161"/>
      <c r="BS174" s="162"/>
      <c r="BT174" s="163"/>
      <c r="BU174" s="374" t="s">
        <v>23</v>
      </c>
      <c r="BV174" s="375"/>
      <c r="BW174" s="376">
        <v>8</v>
      </c>
      <c r="BX174" s="376">
        <v>9</v>
      </c>
      <c r="BY174" s="377">
        <f>IF(AND(CN174&gt;0,CN174&lt;30),INDEX($BY$7:$CG$32,CN174,1),IF(AND(CN174&gt;100,CN174&lt;130),INDEX($BY$54:$CD$63,CN174-100,1),""))</f>
        <v>1.6</v>
      </c>
      <c r="BZ174" s="377"/>
      <c r="CA174" s="377"/>
      <c r="CB174" s="377"/>
      <c r="CC174" s="377"/>
      <c r="CD174" s="378"/>
      <c r="CE174" s="379">
        <v>1.2</v>
      </c>
      <c r="CF174" s="380"/>
      <c r="CG174" s="380"/>
      <c r="CH174" s="381"/>
      <c r="CI174" s="357" t="s">
        <v>37</v>
      </c>
      <c r="CJ174" s="358"/>
      <c r="CK174" s="358"/>
      <c r="CL174" s="359"/>
      <c r="CN174" s="53">
        <f>IF(SUM(BW174:BX174)=0,"",IF(CO174&gt;1,"Erreur",IF(CO174=0,"",SUM(CP174:DG175))))</f>
        <v>103</v>
      </c>
      <c r="CO174" s="53">
        <f>COUNTA(CP174:DG174)-COUNTIF(CP174:DG174,"")</f>
        <v>1</v>
      </c>
      <c r="CP174" s="53" t="str">
        <f>IF(AND(INDEX($BW$7:$BX$32,$CP$66,1)=$BW174,INDEX($BW$7:$BX$32,$CP$66,2)=$BX174),$CP$66,"")</f>
        <v/>
      </c>
      <c r="CQ174" s="53" t="str">
        <f>IF(AND(INDEX($BW$7:$BX$32,$CQ$66,1)=$BW174,INDEX($BW$7:$BX$32,$CQ$66,2)=$BX174),$CQ$66,"")</f>
        <v/>
      </c>
      <c r="CR174" s="53" t="str">
        <f>IF(AND(INDEX($BW$7:$BX$32,$CR$66,1)=$BW174,INDEX($BW$7:$BX$32,$CR$66,2)=$BX174),$CR$66,"")</f>
        <v/>
      </c>
      <c r="CS174" s="53" t="str">
        <f>IF(AND(INDEX($BW$7:$BX$32,$CS$66,1)=$BW174,INDEX($BW$7:$BX$32,$CS$66,2)=$BX174),$CS$66,"")</f>
        <v/>
      </c>
      <c r="CT174" s="53" t="str">
        <f>IF(AND(INDEX($BW$7:$BX$32,$CT$66,1)=$BW174,INDEX($BW$7:$BX$32,$CT$66,2)=$BX174),$CT$66,"")</f>
        <v/>
      </c>
      <c r="CU174" s="53" t="str">
        <f>IF(AND(INDEX($BW$7:$BX$32,$CU$66,1)=$BW174,INDEX($BW$7:$BX$32,$CU$66,2)=$BX174),$CU$66,"")</f>
        <v/>
      </c>
      <c r="CV174" s="53" t="str">
        <f>IF(AND(INDEX($BW$7:$BX$32,$CV$66,1)=$BW174,INDEX($BW$7:$BX$32,$CV$66,2)=$BX174),$CV$66,"")</f>
        <v/>
      </c>
      <c r="CW174" s="53" t="str">
        <f>IF(AND(INDEX($BW$7:$BX$32,$CW$66,1)=$BW174,INDEX($BW$7:$BX$32,$CW$66,2)=$BX174),$CW$66,"")</f>
        <v/>
      </c>
      <c r="CX174" s="53" t="str">
        <f>IF(AND(INDEX($BW$7:$BX$32,$CX$66,1)=$BW174,INDEX($BW$7:$BX$32,$CX$66,2)=$BX174),$CX$66,"")</f>
        <v/>
      </c>
      <c r="CY174" s="53" t="str">
        <f>IF(AND(INDEX($BW$7:$BX$32,$CY$66,1)=$BW174,INDEX($BW$7:$BX$32,$CY$66,2)=$BX174),$CY$66,"")</f>
        <v/>
      </c>
      <c r="CZ174" s="53" t="str">
        <f>IF(AND(INDEX($BW$7:$BX$32,$CZ$66,1)=$BW174,INDEX($BW$7:$BX$32,$CZ$66,2)=$BX174),$CZ$66,"")</f>
        <v/>
      </c>
      <c r="DA174" s="53" t="str">
        <f>IF(AND(INDEX($BW$7:$BX$32,$DA$66,1)=$BW174,INDEX($BW$7:$BX$32,$DA$66,2)=$BX174),$DA$66,"")</f>
        <v/>
      </c>
      <c r="DB174" s="53" t="str">
        <f>IF(AND(INDEX($BW$7:$BX$32,$DB$66,1)=$BW174,INDEX($BW$7:$BX$32,$DB$66,2)=$BX174),$DB$66,"")</f>
        <v/>
      </c>
      <c r="DC174" s="53" t="str">
        <f>IF(AND(INDEX($BW$54:$BX$63,$DC$66,1)=$BW174,INDEX($BW$54:$BX$63,$DC$66,2)=$BX174),$DC$66+100,"")</f>
        <v/>
      </c>
      <c r="DD174" s="53">
        <f>IF(AND(INDEX($BW$54:$BX$63,$DD$66,1)=$BW174,INDEX($BW$54:$BX$63,$DD$66,2)=$BX174),$DD$66+100,"")</f>
        <v>103</v>
      </c>
      <c r="DE174" s="53" t="str">
        <f>IF(AND(INDEX($BW$54:$BX$63,$DE$66,1)=$BW174,INDEX($BW$54:$BX$63,$DE$66,2)=$BX174),$DE$66+100,"")</f>
        <v/>
      </c>
      <c r="DF174" s="53" t="str">
        <f>IF(AND(INDEX($BW$54:$BX$63,$DF$66,1)=$BW174,INDEX($BW$54:$BX$63,$DF$66,2)=$BX174),$DF$66+100,"")</f>
        <v/>
      </c>
      <c r="DG174" s="53" t="str">
        <f>IF(AND(INDEX($BW$54:$BX$63,$DG$66,1)=$BW174,INDEX($BW$54:$BX$63,$DG$66,2)=$BX174),$DG$66+100,"")</f>
        <v/>
      </c>
      <c r="DH174" s="53">
        <f>IF(BY174&lt;&gt;"",IF(BU174="→",BY174,-BY174),"")</f>
        <v>1.6</v>
      </c>
      <c r="DI174" s="47"/>
    </row>
    <row r="175" spans="1:113" ht="6" customHeight="1" x14ac:dyDescent="0.25">
      <c r="A175" s="190"/>
      <c r="B175" s="191"/>
      <c r="C175" s="191"/>
      <c r="D175" s="192"/>
      <c r="E175" s="158"/>
      <c r="F175" s="159"/>
      <c r="G175" s="160"/>
      <c r="H175" s="159"/>
      <c r="I175" s="160"/>
      <c r="J175" s="159"/>
      <c r="K175" s="160"/>
      <c r="L175" s="159"/>
      <c r="M175" s="160"/>
      <c r="N175" s="159"/>
      <c r="O175" s="160"/>
      <c r="P175" s="159"/>
      <c r="Q175" s="160"/>
      <c r="R175" s="159"/>
      <c r="S175" s="160"/>
      <c r="T175" s="159"/>
      <c r="U175" s="160"/>
      <c r="V175" s="159"/>
      <c r="W175" s="160"/>
      <c r="X175" s="159"/>
      <c r="Y175" s="160"/>
      <c r="Z175" s="159"/>
      <c r="AA175" s="160"/>
      <c r="AB175" s="159"/>
      <c r="AC175" s="160"/>
      <c r="AD175" s="159"/>
      <c r="AE175" s="160"/>
      <c r="AF175" s="159"/>
      <c r="AG175" s="160"/>
      <c r="AH175" s="159"/>
      <c r="AI175" s="160"/>
      <c r="AJ175" s="159"/>
      <c r="AK175" s="160"/>
      <c r="AL175" s="159"/>
      <c r="AM175" s="160"/>
      <c r="AN175" s="159"/>
      <c r="AO175" s="160"/>
      <c r="AP175" s="159"/>
      <c r="AQ175" s="160"/>
      <c r="AR175" s="159"/>
      <c r="AS175" s="160"/>
      <c r="AT175" s="159"/>
      <c r="AU175" s="160"/>
      <c r="AV175" s="159"/>
      <c r="AW175" s="160"/>
      <c r="AX175" s="159"/>
      <c r="AY175" s="160"/>
      <c r="AZ175" s="159"/>
      <c r="BA175" s="160"/>
      <c r="BB175" s="159"/>
      <c r="BC175" s="160"/>
      <c r="BD175" s="159"/>
      <c r="BE175" s="160"/>
      <c r="BF175" s="159"/>
      <c r="BG175" s="160"/>
      <c r="BH175" s="159"/>
      <c r="BI175" s="160"/>
      <c r="BJ175" s="159"/>
      <c r="BK175" s="160"/>
      <c r="BL175" s="159"/>
      <c r="BM175" s="160"/>
      <c r="BN175" s="159"/>
      <c r="BO175" s="160"/>
      <c r="BP175" s="159"/>
      <c r="BQ175" s="160"/>
      <c r="BR175" s="159"/>
      <c r="BS175" s="160"/>
      <c r="BT175" s="163"/>
      <c r="BU175" s="179"/>
      <c r="BV175" s="180"/>
      <c r="BW175" s="182"/>
      <c r="BX175" s="182"/>
      <c r="BY175" s="185"/>
      <c r="BZ175" s="185"/>
      <c r="CA175" s="185"/>
      <c r="CB175" s="185"/>
      <c r="CC175" s="185"/>
      <c r="CD175" s="186"/>
      <c r="CE175" s="355"/>
      <c r="CF175" s="341"/>
      <c r="CG175" s="341"/>
      <c r="CH175" s="350"/>
      <c r="CI175" s="360"/>
      <c r="CJ175" s="361"/>
      <c r="CK175" s="361"/>
      <c r="CL175" s="362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47"/>
    </row>
    <row r="176" spans="1:113" ht="6" customHeight="1" x14ac:dyDescent="0.25">
      <c r="A176" s="190"/>
      <c r="B176" s="191"/>
      <c r="C176" s="191"/>
      <c r="D176" s="192"/>
      <c r="E176" s="158"/>
      <c r="F176" s="161"/>
      <c r="G176" s="162"/>
      <c r="H176" s="161"/>
      <c r="I176" s="162"/>
      <c r="J176" s="161"/>
      <c r="K176" s="162"/>
      <c r="L176" s="161"/>
      <c r="M176" s="162"/>
      <c r="N176" s="161"/>
      <c r="O176" s="162"/>
      <c r="P176" s="161"/>
      <c r="Q176" s="162"/>
      <c r="R176" s="161"/>
      <c r="S176" s="162"/>
      <c r="T176" s="161"/>
      <c r="U176" s="162"/>
      <c r="V176" s="161"/>
      <c r="W176" s="162"/>
      <c r="X176" s="161"/>
      <c r="Y176" s="162"/>
      <c r="Z176" s="161"/>
      <c r="AA176" s="162"/>
      <c r="AB176" s="161"/>
      <c r="AC176" s="162"/>
      <c r="AD176" s="161"/>
      <c r="AE176" s="162"/>
      <c r="AF176" s="161"/>
      <c r="AG176" s="162"/>
      <c r="AH176" s="161"/>
      <c r="AI176" s="162"/>
      <c r="AJ176" s="161"/>
      <c r="AK176" s="162"/>
      <c r="AL176" s="161"/>
      <c r="AM176" s="162"/>
      <c r="AN176" s="161"/>
      <c r="AO176" s="162"/>
      <c r="AP176" s="161"/>
      <c r="AQ176" s="162"/>
      <c r="AR176" s="161"/>
      <c r="AS176" s="162"/>
      <c r="AT176" s="161"/>
      <c r="AU176" s="162"/>
      <c r="AV176" s="161"/>
      <c r="AW176" s="162"/>
      <c r="AX176" s="161"/>
      <c r="AY176" s="162"/>
      <c r="AZ176" s="161"/>
      <c r="BA176" s="162"/>
      <c r="BB176" s="161"/>
      <c r="BC176" s="162"/>
      <c r="BD176" s="161"/>
      <c r="BE176" s="162"/>
      <c r="BF176" s="161"/>
      <c r="BG176" s="162"/>
      <c r="BH176" s="161"/>
      <c r="BI176" s="162"/>
      <c r="BJ176" s="161"/>
      <c r="BK176" s="162"/>
      <c r="BL176" s="161"/>
      <c r="BM176" s="162"/>
      <c r="BN176" s="161"/>
      <c r="BO176" s="162"/>
      <c r="BP176" s="161"/>
      <c r="BQ176" s="162"/>
      <c r="BR176" s="161"/>
      <c r="BS176" s="162"/>
      <c r="BT176" s="163"/>
      <c r="BU176" s="169" t="s">
        <v>23</v>
      </c>
      <c r="BV176" s="170"/>
      <c r="BW176" s="126">
        <v>2</v>
      </c>
      <c r="BX176" s="126">
        <v>9</v>
      </c>
      <c r="BY176" s="167">
        <f>DH176</f>
        <v>50.6</v>
      </c>
      <c r="BZ176" s="167"/>
      <c r="CA176" s="167"/>
      <c r="CB176" s="167"/>
      <c r="CC176" s="167"/>
      <c r="CD176" s="168"/>
      <c r="CE176" s="356">
        <f>IF(BU176&lt;&gt;"",CE174-SUM(CE178:CG189),"")</f>
        <v>0.39999999999999991</v>
      </c>
      <c r="CF176" s="343"/>
      <c r="CG176" s="343"/>
      <c r="CH176" s="351"/>
      <c r="CI176" s="363" t="s">
        <v>38</v>
      </c>
      <c r="CJ176" s="364"/>
      <c r="CK176" s="364"/>
      <c r="CL176" s="365"/>
      <c r="CN176" s="53" t="str">
        <f>IF(SUM(BW176:BX176)=0,"",IF(CO176&gt;1,"Erreur",IF(CO176=0,"",SUM(CP176:DG177))))</f>
        <v/>
      </c>
      <c r="CO176" s="53">
        <f>COUNTA(CP176:DG176)-COUNTIF(CP176:DG176,"")</f>
        <v>0</v>
      </c>
      <c r="CP176" s="53" t="str">
        <f>IF(AND(INDEX($BW$7:$BX$32,$CP$66,1)=$BW176,INDEX($BW$7:$BX$32,$CP$66,2)=$BX176),$CP$66,"")</f>
        <v/>
      </c>
      <c r="CQ176" s="53" t="str">
        <f>IF(AND(INDEX($BW$7:$BX$32,$CQ$66,1)=$BW176,INDEX($BW$7:$BX$32,$CQ$66,2)=$BX176),$CQ$66,"")</f>
        <v/>
      </c>
      <c r="CR176" s="53" t="str">
        <f>IF(AND(INDEX($BW$7:$BX$32,$CR$66,1)=$BW176,INDEX($BW$7:$BX$32,$CR$66,2)=$BX176),$CR$66,"")</f>
        <v/>
      </c>
      <c r="CS176" s="53" t="str">
        <f>IF(AND(INDEX($BW$7:$BX$32,$CS$66,1)=$BW176,INDEX($BW$7:$BX$32,$CS$66,2)=$BX176),$CS$66,"")</f>
        <v/>
      </c>
      <c r="CT176" s="53" t="str">
        <f>IF(AND(INDEX($BW$7:$BX$32,$CT$66,1)=$BW176,INDEX($BW$7:$BX$32,$CT$66,2)=$BX176),$CT$66,"")</f>
        <v/>
      </c>
      <c r="CU176" s="53" t="str">
        <f>IF(AND(INDEX($BW$7:$BX$32,$CU$66,1)=$BW176,INDEX($BW$7:$BX$32,$CU$66,2)=$BX176),$CU$66,"")</f>
        <v/>
      </c>
      <c r="CV176" s="53" t="str">
        <f>IF(AND(INDEX($BW$7:$BX$32,$CV$66,1)=$BW176,INDEX($BW$7:$BX$32,$CV$66,2)=$BX176),$CV$66,"")</f>
        <v/>
      </c>
      <c r="CW176" s="53" t="str">
        <f>IF(AND(INDEX($BW$7:$BX$32,$CW$66,1)=$BW176,INDEX($BW$7:$BX$32,$CW$66,2)=$BX176),$CW$66,"")</f>
        <v/>
      </c>
      <c r="CX176" s="53" t="str">
        <f>IF(AND(INDEX($BW$7:$BX$32,$CX$66,1)=$BW176,INDEX($BW$7:$BX$32,$CX$66,2)=$BX176),$CX$66,"")</f>
        <v/>
      </c>
      <c r="CY176" s="53" t="str">
        <f>IF(AND(INDEX($BW$7:$BX$32,$CY$66,1)=$BW176,INDEX($BW$7:$BX$32,$CY$66,2)=$BX176),$CY$66,"")</f>
        <v/>
      </c>
      <c r="CZ176" s="53" t="str">
        <f>IF(AND(INDEX($BW$7:$BX$32,$CZ$66,1)=$BW176,INDEX($BW$7:$BX$32,$CZ$66,2)=$BX176),$CZ$66,"")</f>
        <v/>
      </c>
      <c r="DA176" s="53" t="str">
        <f>IF(AND(INDEX($BW$7:$BX$32,$DA$66,1)=$BW176,INDEX($BW$7:$BX$32,$DA$66,2)=$BX176),$DA$66,"")</f>
        <v/>
      </c>
      <c r="DB176" s="53" t="str">
        <f>IF(AND(INDEX($BW$7:$BX$32,$DB$66,1)=$BW176,INDEX($BW$7:$BX$32,$DB$66,2)=$BX176),$DB$66,"")</f>
        <v/>
      </c>
      <c r="DC176" s="53" t="str">
        <f>IF(AND(INDEX($BW$54:$BX$63,$DC$66,1)=$BW176,INDEX($BW$54:$BX$63,$DC$66,2)=$BX176),$DC$66+100,"")</f>
        <v/>
      </c>
      <c r="DD176" s="53" t="str">
        <f>IF(AND(INDEX($BW$54:$BX$63,$DD$66,1)=$BW176,INDEX($BW$54:$BX$63,$DD$66,2)=$BX176),$DD$66+100,"")</f>
        <v/>
      </c>
      <c r="DE176" s="53" t="str">
        <f>IF(AND(INDEX($BW$54:$BX$63,$DE$66,1)=$BW176,INDEX($BW$54:$BX$63,$DE$66,2)=$BX176),$DE$66+100,"")</f>
        <v/>
      </c>
      <c r="DF176" s="53" t="str">
        <f>IF(AND(INDEX($BW$54:$BX$63,$DF$66,1)=$BW176,INDEX($BW$54:$BX$63,$DF$66,2)=$BX176),$DF$66+100,"")</f>
        <v/>
      </c>
      <c r="DG176" s="53" t="str">
        <f>IF(AND(INDEX($BW$54:$BX$63,$DG$66,1)=$BW176,INDEX($BW$54:$BX$63,$DG$66,2)=$BX176),$DG$66+100,"")</f>
        <v/>
      </c>
      <c r="DH176" s="165">
        <f>IF(BY174&lt;&gt;"",IF(BU176="→",DH174-SUM(DH178:DH183),-DH174+SUM(DH178:DH183)),"")</f>
        <v>50.6</v>
      </c>
      <c r="DI176" s="48"/>
    </row>
    <row r="177" spans="1:113" ht="6" customHeight="1" x14ac:dyDescent="0.25">
      <c r="A177" s="190"/>
      <c r="B177" s="191"/>
      <c r="C177" s="191"/>
      <c r="D177" s="192"/>
      <c r="E177" s="158"/>
      <c r="F177" s="159"/>
      <c r="G177" s="160"/>
      <c r="H177" s="159"/>
      <c r="I177" s="160"/>
      <c r="J177" s="159"/>
      <c r="K177" s="160"/>
      <c r="L177" s="159"/>
      <c r="M177" s="160"/>
      <c r="N177" s="159"/>
      <c r="O177" s="160"/>
      <c r="P177" s="159"/>
      <c r="Q177" s="160"/>
      <c r="R177" s="159"/>
      <c r="S177" s="160"/>
      <c r="T177" s="159"/>
      <c r="U177" s="160"/>
      <c r="V177" s="159"/>
      <c r="W177" s="160"/>
      <c r="X177" s="159"/>
      <c r="Y177" s="160"/>
      <c r="Z177" s="159"/>
      <c r="AA177" s="160"/>
      <c r="AB177" s="159"/>
      <c r="AC177" s="160"/>
      <c r="AD177" s="159"/>
      <c r="AE177" s="160"/>
      <c r="AF177" s="159"/>
      <c r="AG177" s="160"/>
      <c r="AH177" s="159"/>
      <c r="AI177" s="160"/>
      <c r="AJ177" s="159"/>
      <c r="AK177" s="160"/>
      <c r="AL177" s="159"/>
      <c r="AM177" s="160"/>
      <c r="AN177" s="159"/>
      <c r="AO177" s="160"/>
      <c r="AP177" s="159"/>
      <c r="AQ177" s="160"/>
      <c r="AR177" s="159"/>
      <c r="AS177" s="160"/>
      <c r="AT177" s="159"/>
      <c r="AU177" s="160"/>
      <c r="AV177" s="159"/>
      <c r="AW177" s="160"/>
      <c r="AX177" s="159"/>
      <c r="AY177" s="160"/>
      <c r="AZ177" s="159"/>
      <c r="BA177" s="160"/>
      <c r="BB177" s="159"/>
      <c r="BC177" s="160"/>
      <c r="BD177" s="159"/>
      <c r="BE177" s="160"/>
      <c r="BF177" s="159"/>
      <c r="BG177" s="160"/>
      <c r="BH177" s="159"/>
      <c r="BI177" s="160"/>
      <c r="BJ177" s="159"/>
      <c r="BK177" s="160"/>
      <c r="BL177" s="159"/>
      <c r="BM177" s="160"/>
      <c r="BN177" s="159"/>
      <c r="BO177" s="160"/>
      <c r="BP177" s="159"/>
      <c r="BQ177" s="160"/>
      <c r="BR177" s="159"/>
      <c r="BS177" s="160"/>
      <c r="BT177" s="163"/>
      <c r="BU177" s="169"/>
      <c r="BV177" s="170"/>
      <c r="BW177" s="166"/>
      <c r="BX177" s="166"/>
      <c r="BY177" s="167"/>
      <c r="BZ177" s="167"/>
      <c r="CA177" s="167"/>
      <c r="CB177" s="167"/>
      <c r="CC177" s="167"/>
      <c r="CD177" s="168"/>
      <c r="CE177" s="356"/>
      <c r="CF177" s="343"/>
      <c r="CG177" s="343"/>
      <c r="CH177" s="351"/>
      <c r="CI177" s="363"/>
      <c r="CJ177" s="364"/>
      <c r="CK177" s="364"/>
      <c r="CL177" s="365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165"/>
      <c r="DI177" s="48"/>
    </row>
    <row r="178" spans="1:113" ht="6" customHeight="1" x14ac:dyDescent="0.25">
      <c r="A178" s="190"/>
      <c r="B178" s="191"/>
      <c r="C178" s="191"/>
      <c r="D178" s="192"/>
      <c r="E178" s="158"/>
      <c r="F178" s="161"/>
      <c r="G178" s="162"/>
      <c r="H178" s="161"/>
      <c r="I178" s="162"/>
      <c r="J178" s="161"/>
      <c r="K178" s="162"/>
      <c r="L178" s="161"/>
      <c r="M178" s="162"/>
      <c r="N178" s="161"/>
      <c r="O178" s="162"/>
      <c r="P178" s="161"/>
      <c r="Q178" s="162"/>
      <c r="R178" s="161"/>
      <c r="S178" s="162"/>
      <c r="T178" s="161"/>
      <c r="U178" s="162"/>
      <c r="V178" s="161"/>
      <c r="W178" s="162"/>
      <c r="X178" s="161"/>
      <c r="Y178" s="162"/>
      <c r="Z178" s="161"/>
      <c r="AA178" s="162"/>
      <c r="AB178" s="161"/>
      <c r="AC178" s="162"/>
      <c r="AD178" s="161"/>
      <c r="AE178" s="162"/>
      <c r="AF178" s="161"/>
      <c r="AG178" s="162"/>
      <c r="AH178" s="161"/>
      <c r="AI178" s="162"/>
      <c r="AJ178" s="161"/>
      <c r="AK178" s="162"/>
      <c r="AL178" s="161"/>
      <c r="AM178" s="162"/>
      <c r="AN178" s="161"/>
      <c r="AO178" s="162"/>
      <c r="AP178" s="161"/>
      <c r="AQ178" s="162"/>
      <c r="AR178" s="161"/>
      <c r="AS178" s="162"/>
      <c r="AT178" s="161"/>
      <c r="AU178" s="162"/>
      <c r="AV178" s="161"/>
      <c r="AW178" s="162"/>
      <c r="AX178" s="161"/>
      <c r="AY178" s="162"/>
      <c r="AZ178" s="161"/>
      <c r="BA178" s="162"/>
      <c r="BB178" s="161"/>
      <c r="BC178" s="162"/>
      <c r="BD178" s="161"/>
      <c r="BE178" s="162"/>
      <c r="BF178" s="161"/>
      <c r="BG178" s="162"/>
      <c r="BH178" s="161"/>
      <c r="BI178" s="162"/>
      <c r="BJ178" s="161"/>
      <c r="BK178" s="162"/>
      <c r="BL178" s="161"/>
      <c r="BM178" s="162"/>
      <c r="BN178" s="161"/>
      <c r="BO178" s="162"/>
      <c r="BP178" s="161"/>
      <c r="BQ178" s="162"/>
      <c r="BR178" s="161"/>
      <c r="BS178" s="162"/>
      <c r="BT178" s="163"/>
      <c r="BU178" s="148" t="s">
        <v>22</v>
      </c>
      <c r="BV178" s="149"/>
      <c r="BW178" s="152">
        <v>7</v>
      </c>
      <c r="BX178" s="152">
        <v>8</v>
      </c>
      <c r="BY178" s="154">
        <v>13.75</v>
      </c>
      <c r="BZ178" s="155"/>
      <c r="CA178" s="155"/>
      <c r="CB178" s="155"/>
      <c r="CC178" s="155"/>
      <c r="CD178" s="155"/>
      <c r="CE178" s="345">
        <v>0.4</v>
      </c>
      <c r="CF178" s="345"/>
      <c r="CG178" s="345"/>
      <c r="CH178" s="346"/>
      <c r="CI178" s="366" t="s">
        <v>53</v>
      </c>
      <c r="CJ178" s="367"/>
      <c r="CK178" s="367"/>
      <c r="CL178" s="368"/>
      <c r="CN178" s="53">
        <f>IF(SUM(BW178:BX178)=0,"",IF(CO178&gt;1,"Erreur",IF(CO178=0,"",SUM(CP178:DG179))))</f>
        <v>5</v>
      </c>
      <c r="CO178" s="53">
        <f>COUNTA(CP178:DG178)-COUNTIF(CP178:DG178,"")</f>
        <v>1</v>
      </c>
      <c r="CP178" s="53" t="str">
        <f>IF(AND(INDEX($BW$7:$BX$32,$CP$66,1)=$BW178,INDEX($BW$7:$BX$32,$CP$66,2)=$BX178),$CP$66,"")</f>
        <v/>
      </c>
      <c r="CQ178" s="53" t="str">
        <f>IF(AND(INDEX($BW$7:$BX$32,$CQ$66,1)=$BW178,INDEX($BW$7:$BX$32,$CQ$66,2)=$BX178),$CQ$66,"")</f>
        <v/>
      </c>
      <c r="CR178" s="53">
        <f>IF(AND(INDEX($BW$7:$BX$32,$CR$66,1)=$BW178,INDEX($BW$7:$BX$32,$CR$66,2)=$BX178),$CR$66,"")</f>
        <v>5</v>
      </c>
      <c r="CS178" s="53" t="str">
        <f>IF(AND(INDEX($BW$7:$BX$32,$CS$66,1)=$BW178,INDEX($BW$7:$BX$32,$CS$66,2)=$BX178),$CS$66,"")</f>
        <v/>
      </c>
      <c r="CT178" s="53" t="str">
        <f>IF(AND(INDEX($BW$7:$BX$32,$CT$66,1)=$BW178,INDEX($BW$7:$BX$32,$CT$66,2)=$BX178),$CT$66,"")</f>
        <v/>
      </c>
      <c r="CU178" s="53" t="str">
        <f>IF(AND(INDEX($BW$7:$BX$32,$CU$66,1)=$BW178,INDEX($BW$7:$BX$32,$CU$66,2)=$BX178),$CU$66,"")</f>
        <v/>
      </c>
      <c r="CV178" s="53" t="str">
        <f>IF(AND(INDEX($BW$7:$BX$32,$CV$66,1)=$BW178,INDEX($BW$7:$BX$32,$CV$66,2)=$BX178),$CV$66,"")</f>
        <v/>
      </c>
      <c r="CW178" s="53" t="str">
        <f>IF(AND(INDEX($BW$7:$BX$32,$CW$66,1)=$BW178,INDEX($BW$7:$BX$32,$CW$66,2)=$BX178),$CW$66,"")</f>
        <v/>
      </c>
      <c r="CX178" s="53" t="str">
        <f>IF(AND(INDEX($BW$7:$BX$32,$CX$66,1)=$BW178,INDEX($BW$7:$BX$32,$CX$66,2)=$BX178),$CX$66,"")</f>
        <v/>
      </c>
      <c r="CY178" s="53" t="str">
        <f>IF(AND(INDEX($BW$7:$BX$32,$CY$66,1)=$BW178,INDEX($BW$7:$BX$32,$CY$66,2)=$BX178),$CY$66,"")</f>
        <v/>
      </c>
      <c r="CZ178" s="53" t="str">
        <f>IF(AND(INDEX($BW$7:$BX$32,$CZ$66,1)=$BW178,INDEX($BW$7:$BX$32,$CZ$66,2)=$BX178),$CZ$66,"")</f>
        <v/>
      </c>
      <c r="DA178" s="53" t="str">
        <f>IF(AND(INDEX($BW$7:$BX$32,$DA$66,1)=$BW178,INDEX($BW$7:$BX$32,$DA$66,2)=$BX178),$DA$66,"")</f>
        <v/>
      </c>
      <c r="DB178" s="53" t="str">
        <f>IF(AND(INDEX($BW$7:$BX$32,$DB$66,1)=$BW178,INDEX($BW$7:$BX$32,$DB$66,2)=$BX178),$DB$66,"")</f>
        <v/>
      </c>
      <c r="DC178" s="53" t="str">
        <f>IF(AND(INDEX($BW$54:$BX$63,$DC$66,1)=$BW178,INDEX($BW$54:$BX$63,$DC$66,2)=$BX178),$DC$66+100,"")</f>
        <v/>
      </c>
      <c r="DD178" s="53" t="str">
        <f>IF(AND(INDEX($BW$54:$BX$63,$DD$66,1)=$BW178,INDEX($BW$54:$BX$63,$DD$66,2)=$BX178),$DD$66+100,"")</f>
        <v/>
      </c>
      <c r="DE178" s="53" t="str">
        <f>IF(AND(INDEX($BW$54:$BX$63,$DE$66,1)=$BW178,INDEX($BW$54:$BX$63,$DE$66,2)=$BX178),$DE$66+100,"")</f>
        <v/>
      </c>
      <c r="DF178" s="53" t="str">
        <f>IF(AND(INDEX($BW$54:$BX$63,$DF$66,1)=$BW178,INDEX($BW$54:$BX$63,$DF$66,2)=$BX178),$DF$66+100,"")</f>
        <v/>
      </c>
      <c r="DG178" s="53" t="str">
        <f>IF(AND(INDEX($BW$54:$BX$63,$DG$66,1)=$BW178,INDEX($BW$54:$BX$63,$DG$66,2)=$BX178),$DG$66+100,"")</f>
        <v/>
      </c>
      <c r="DH178" s="53">
        <f t="shared" ref="DH178" si="628">IF(BY178&lt;&gt;"",IF(BU178="→",BY178,-BY178),"")</f>
        <v>-13.75</v>
      </c>
      <c r="DI178" s="47"/>
    </row>
    <row r="179" spans="1:113" ht="6" customHeight="1" x14ac:dyDescent="0.25">
      <c r="A179" s="190"/>
      <c r="B179" s="191"/>
      <c r="C179" s="191"/>
      <c r="D179" s="192"/>
      <c r="E179" s="158"/>
      <c r="F179" s="159"/>
      <c r="G179" s="160"/>
      <c r="H179" s="159"/>
      <c r="I179" s="160"/>
      <c r="J179" s="159"/>
      <c r="K179" s="160"/>
      <c r="L179" s="159"/>
      <c r="M179" s="160"/>
      <c r="N179" s="159"/>
      <c r="O179" s="160"/>
      <c r="P179" s="159"/>
      <c r="Q179" s="160"/>
      <c r="R179" s="159"/>
      <c r="S179" s="160"/>
      <c r="T179" s="159"/>
      <c r="U179" s="160"/>
      <c r="V179" s="159"/>
      <c r="W179" s="160"/>
      <c r="X179" s="159"/>
      <c r="Y179" s="160"/>
      <c r="Z179" s="159"/>
      <c r="AA179" s="160"/>
      <c r="AB179" s="159"/>
      <c r="AC179" s="160"/>
      <c r="AD179" s="159"/>
      <c r="AE179" s="160"/>
      <c r="AF179" s="159"/>
      <c r="AG179" s="160"/>
      <c r="AH179" s="159"/>
      <c r="AI179" s="160"/>
      <c r="AJ179" s="159"/>
      <c r="AK179" s="160"/>
      <c r="AL179" s="159"/>
      <c r="AM179" s="160"/>
      <c r="AN179" s="159"/>
      <c r="AO179" s="160"/>
      <c r="AP179" s="159"/>
      <c r="AQ179" s="160"/>
      <c r="AR179" s="159"/>
      <c r="AS179" s="160"/>
      <c r="AT179" s="159"/>
      <c r="AU179" s="160"/>
      <c r="AV179" s="159"/>
      <c r="AW179" s="160"/>
      <c r="AX179" s="159"/>
      <c r="AY179" s="160"/>
      <c r="AZ179" s="159"/>
      <c r="BA179" s="160"/>
      <c r="BB179" s="159"/>
      <c r="BC179" s="160"/>
      <c r="BD179" s="159"/>
      <c r="BE179" s="160"/>
      <c r="BF179" s="159"/>
      <c r="BG179" s="160"/>
      <c r="BH179" s="159"/>
      <c r="BI179" s="160"/>
      <c r="BJ179" s="159"/>
      <c r="BK179" s="160"/>
      <c r="BL179" s="159"/>
      <c r="BM179" s="160"/>
      <c r="BN179" s="159"/>
      <c r="BO179" s="160"/>
      <c r="BP179" s="159"/>
      <c r="BQ179" s="160"/>
      <c r="BR179" s="159"/>
      <c r="BS179" s="160"/>
      <c r="BT179" s="163"/>
      <c r="BU179" s="148"/>
      <c r="BV179" s="149"/>
      <c r="BW179" s="164"/>
      <c r="BX179" s="164"/>
      <c r="BY179" s="154"/>
      <c r="BZ179" s="155"/>
      <c r="CA179" s="155"/>
      <c r="CB179" s="155"/>
      <c r="CC179" s="155"/>
      <c r="CD179" s="155"/>
      <c r="CE179" s="345"/>
      <c r="CF179" s="345"/>
      <c r="CG179" s="345"/>
      <c r="CH179" s="346"/>
      <c r="CI179" s="366"/>
      <c r="CJ179" s="367"/>
      <c r="CK179" s="367"/>
      <c r="CL179" s="368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47"/>
    </row>
    <row r="180" spans="1:113" ht="6" customHeight="1" x14ac:dyDescent="0.25">
      <c r="A180" s="190"/>
      <c r="B180" s="191"/>
      <c r="C180" s="191"/>
      <c r="D180" s="192"/>
      <c r="E180" s="158"/>
      <c r="F180" s="161"/>
      <c r="G180" s="162"/>
      <c r="H180" s="161"/>
      <c r="I180" s="162"/>
      <c r="J180" s="161"/>
      <c r="K180" s="162"/>
      <c r="L180" s="161"/>
      <c r="M180" s="162"/>
      <c r="N180" s="161"/>
      <c r="O180" s="162"/>
      <c r="P180" s="161"/>
      <c r="Q180" s="162"/>
      <c r="R180" s="161"/>
      <c r="S180" s="162"/>
      <c r="T180" s="161"/>
      <c r="U180" s="162"/>
      <c r="V180" s="161"/>
      <c r="W180" s="162"/>
      <c r="X180" s="161"/>
      <c r="Y180" s="162"/>
      <c r="Z180" s="161"/>
      <c r="AA180" s="162"/>
      <c r="AB180" s="161"/>
      <c r="AC180" s="162"/>
      <c r="AD180" s="161"/>
      <c r="AE180" s="162"/>
      <c r="AF180" s="161"/>
      <c r="AG180" s="162"/>
      <c r="AH180" s="161"/>
      <c r="AI180" s="162"/>
      <c r="AJ180" s="161"/>
      <c r="AK180" s="162"/>
      <c r="AL180" s="161"/>
      <c r="AM180" s="162"/>
      <c r="AN180" s="161"/>
      <c r="AO180" s="162"/>
      <c r="AP180" s="161"/>
      <c r="AQ180" s="162"/>
      <c r="AR180" s="161"/>
      <c r="AS180" s="162"/>
      <c r="AT180" s="161"/>
      <c r="AU180" s="162"/>
      <c r="AV180" s="161"/>
      <c r="AW180" s="162"/>
      <c r="AX180" s="161"/>
      <c r="AY180" s="162"/>
      <c r="AZ180" s="161"/>
      <c r="BA180" s="162"/>
      <c r="BB180" s="161"/>
      <c r="BC180" s="162"/>
      <c r="BD180" s="161"/>
      <c r="BE180" s="162"/>
      <c r="BF180" s="161"/>
      <c r="BG180" s="162"/>
      <c r="BH180" s="161"/>
      <c r="BI180" s="162"/>
      <c r="BJ180" s="161"/>
      <c r="BK180" s="162"/>
      <c r="BL180" s="161"/>
      <c r="BM180" s="162"/>
      <c r="BN180" s="161"/>
      <c r="BO180" s="162"/>
      <c r="BP180" s="161"/>
      <c r="BQ180" s="162"/>
      <c r="BR180" s="161"/>
      <c r="BS180" s="162"/>
      <c r="BT180" s="163"/>
      <c r="BU180" s="148" t="s">
        <v>22</v>
      </c>
      <c r="BV180" s="149"/>
      <c r="BW180" s="152">
        <v>2</v>
      </c>
      <c r="BX180" s="152">
        <v>7</v>
      </c>
      <c r="BY180" s="154">
        <v>35.25</v>
      </c>
      <c r="BZ180" s="155"/>
      <c r="CA180" s="155"/>
      <c r="CB180" s="155"/>
      <c r="CC180" s="155"/>
      <c r="CD180" s="155"/>
      <c r="CE180" s="345">
        <v>0.4</v>
      </c>
      <c r="CF180" s="345"/>
      <c r="CG180" s="345"/>
      <c r="CH180" s="346"/>
      <c r="CI180" s="366"/>
      <c r="CJ180" s="367"/>
      <c r="CK180" s="367"/>
      <c r="CL180" s="368"/>
      <c r="CN180" s="53">
        <f>IF(SUM(BW180:BX180)=0,"",IF(CO180&gt;1,"Erreur",IF(CO180=0,"",SUM(CP180:DG181))))</f>
        <v>105</v>
      </c>
      <c r="CO180" s="53">
        <f>COUNTA(CP180:DG180)-COUNTIF(CP180:DG180,"")</f>
        <v>1</v>
      </c>
      <c r="CP180" s="53" t="str">
        <f>IF(AND(INDEX($BW$7:$BX$32,$CP$66,1)=$BW180,INDEX($BW$7:$BX$32,$CP$66,2)=$BX180),$CP$66,"")</f>
        <v/>
      </c>
      <c r="CQ180" s="53" t="str">
        <f>IF(AND(INDEX($BW$7:$BX$32,$CQ$66,1)=$BW180,INDEX($BW$7:$BX$32,$CQ$66,2)=$BX180),$CQ$66,"")</f>
        <v/>
      </c>
      <c r="CR180" s="53" t="str">
        <f>IF(AND(INDEX($BW$7:$BX$32,$CR$66,1)=$BW180,INDEX($BW$7:$BX$32,$CR$66,2)=$BX180),$CR$66,"")</f>
        <v/>
      </c>
      <c r="CS180" s="53" t="str">
        <f>IF(AND(INDEX($BW$7:$BX$32,$CS$66,1)=$BW180,INDEX($BW$7:$BX$32,$CS$66,2)=$BX180),$CS$66,"")</f>
        <v/>
      </c>
      <c r="CT180" s="53" t="str">
        <f>IF(AND(INDEX($BW$7:$BX$32,$CT$66,1)=$BW180,INDEX($BW$7:$BX$32,$CT$66,2)=$BX180),$CT$66,"")</f>
        <v/>
      </c>
      <c r="CU180" s="53" t="str">
        <f>IF(AND(INDEX($BW$7:$BX$32,$CU$66,1)=$BW180,INDEX($BW$7:$BX$32,$CU$66,2)=$BX180),$CU$66,"")</f>
        <v/>
      </c>
      <c r="CV180" s="53" t="str">
        <f>IF(AND(INDEX($BW$7:$BX$32,$CV$66,1)=$BW180,INDEX($BW$7:$BX$32,$CV$66,2)=$BX180),$CV$66,"")</f>
        <v/>
      </c>
      <c r="CW180" s="53" t="str">
        <f>IF(AND(INDEX($BW$7:$BX$32,$CW$66,1)=$BW180,INDEX($BW$7:$BX$32,$CW$66,2)=$BX180),$CW$66,"")</f>
        <v/>
      </c>
      <c r="CX180" s="53" t="str">
        <f>IF(AND(INDEX($BW$7:$BX$32,$CX$66,1)=$BW180,INDEX($BW$7:$BX$32,$CX$66,2)=$BX180),$CX$66,"")</f>
        <v/>
      </c>
      <c r="CY180" s="53" t="str">
        <f>IF(AND(INDEX($BW$7:$BX$32,$CY$66,1)=$BW180,INDEX($BW$7:$BX$32,$CY$66,2)=$BX180),$CY$66,"")</f>
        <v/>
      </c>
      <c r="CZ180" s="53" t="str">
        <f>IF(AND(INDEX($BW$7:$BX$32,$CZ$66,1)=$BW180,INDEX($BW$7:$BX$32,$CZ$66,2)=$BX180),$CZ$66,"")</f>
        <v/>
      </c>
      <c r="DA180" s="53" t="str">
        <f>IF(AND(INDEX($BW$7:$BX$32,$DA$66,1)=$BW180,INDEX($BW$7:$BX$32,$DA$66,2)=$BX180),$DA$66,"")</f>
        <v/>
      </c>
      <c r="DB180" s="53" t="str">
        <f>IF(AND(INDEX($BW$7:$BX$32,$DB$66,1)=$BW180,INDEX($BW$7:$BX$32,$DB$66,2)=$BX180),$DB$66,"")</f>
        <v/>
      </c>
      <c r="DC180" s="53" t="str">
        <f>IF(AND(INDEX($BW$54:$BX$63,$DC$66,1)=$BW180,INDEX($BW$54:$BX$63,$DC$66,2)=$BX180),$DC$66+100,"")</f>
        <v/>
      </c>
      <c r="DD180" s="53" t="str">
        <f>IF(AND(INDEX($BW$54:$BX$63,$DD$66,1)=$BW180,INDEX($BW$54:$BX$63,$DD$66,2)=$BX180),$DD$66+100,"")</f>
        <v/>
      </c>
      <c r="DE180" s="53">
        <f>IF(AND(INDEX($BW$54:$BX$63,$DE$66,1)=$BW180,INDEX($BW$54:$BX$63,$DE$66,2)=$BX180),$DE$66+100,"")</f>
        <v>105</v>
      </c>
      <c r="DF180" s="53" t="str">
        <f>IF(AND(INDEX($BW$54:$BX$63,$DF$66,1)=$BW180,INDEX($BW$54:$BX$63,$DF$66,2)=$BX180),$DF$66+100,"")</f>
        <v/>
      </c>
      <c r="DG180" s="53" t="str">
        <f>IF(AND(INDEX($BW$54:$BX$63,$DG$66,1)=$BW180,INDEX($BW$54:$BX$63,$DG$66,2)=$BX180),$DG$66+100,"")</f>
        <v/>
      </c>
      <c r="DH180" s="53">
        <f t="shared" ref="DH180" si="629">IF(BY180&lt;&gt;"",IF(BU180="→",BY180,-BY180),"")</f>
        <v>-35.25</v>
      </c>
      <c r="DI180" s="47"/>
    </row>
    <row r="181" spans="1:113" ht="6" customHeight="1" x14ac:dyDescent="0.25">
      <c r="A181" s="190"/>
      <c r="B181" s="191"/>
      <c r="C181" s="191"/>
      <c r="D181" s="192"/>
      <c r="E181" s="158"/>
      <c r="F181" s="159"/>
      <c r="G181" s="160"/>
      <c r="H181" s="159"/>
      <c r="I181" s="160"/>
      <c r="J181" s="159"/>
      <c r="K181" s="160"/>
      <c r="L181" s="159"/>
      <c r="M181" s="160"/>
      <c r="N181" s="159"/>
      <c r="O181" s="160"/>
      <c r="P181" s="159"/>
      <c r="Q181" s="160"/>
      <c r="R181" s="159"/>
      <c r="S181" s="160"/>
      <c r="T181" s="159"/>
      <c r="U181" s="160"/>
      <c r="V181" s="159"/>
      <c r="W181" s="160"/>
      <c r="X181" s="159"/>
      <c r="Y181" s="160"/>
      <c r="Z181" s="159"/>
      <c r="AA181" s="160"/>
      <c r="AB181" s="159"/>
      <c r="AC181" s="160"/>
      <c r="AD181" s="159"/>
      <c r="AE181" s="160"/>
      <c r="AF181" s="159"/>
      <c r="AG181" s="160"/>
      <c r="AH181" s="159"/>
      <c r="AI181" s="160"/>
      <c r="AJ181" s="159"/>
      <c r="AK181" s="160"/>
      <c r="AL181" s="159"/>
      <c r="AM181" s="160"/>
      <c r="AN181" s="159"/>
      <c r="AO181" s="160"/>
      <c r="AP181" s="159"/>
      <c r="AQ181" s="160"/>
      <c r="AR181" s="159"/>
      <c r="AS181" s="160"/>
      <c r="AT181" s="159"/>
      <c r="AU181" s="160"/>
      <c r="AV181" s="159"/>
      <c r="AW181" s="160"/>
      <c r="AX181" s="159"/>
      <c r="AY181" s="160"/>
      <c r="AZ181" s="159"/>
      <c r="BA181" s="160"/>
      <c r="BB181" s="159"/>
      <c r="BC181" s="160"/>
      <c r="BD181" s="159"/>
      <c r="BE181" s="160"/>
      <c r="BF181" s="159"/>
      <c r="BG181" s="160"/>
      <c r="BH181" s="159"/>
      <c r="BI181" s="160"/>
      <c r="BJ181" s="159"/>
      <c r="BK181" s="160"/>
      <c r="BL181" s="159"/>
      <c r="BM181" s="160"/>
      <c r="BN181" s="159"/>
      <c r="BO181" s="160"/>
      <c r="BP181" s="159"/>
      <c r="BQ181" s="160"/>
      <c r="BR181" s="159"/>
      <c r="BS181" s="160"/>
      <c r="BT181" s="163"/>
      <c r="BU181" s="148"/>
      <c r="BV181" s="149"/>
      <c r="BW181" s="164"/>
      <c r="BX181" s="164"/>
      <c r="BY181" s="154"/>
      <c r="BZ181" s="155"/>
      <c r="CA181" s="155"/>
      <c r="CB181" s="155"/>
      <c r="CC181" s="155"/>
      <c r="CD181" s="155"/>
      <c r="CE181" s="345"/>
      <c r="CF181" s="345"/>
      <c r="CG181" s="345"/>
      <c r="CH181" s="346"/>
      <c r="CI181" s="366"/>
      <c r="CJ181" s="367"/>
      <c r="CK181" s="367"/>
      <c r="CL181" s="368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47"/>
    </row>
    <row r="182" spans="1:113" ht="6" customHeight="1" x14ac:dyDescent="0.25">
      <c r="A182" s="190"/>
      <c r="B182" s="191"/>
      <c r="C182" s="191"/>
      <c r="D182" s="192"/>
      <c r="E182" s="158"/>
      <c r="F182" s="161"/>
      <c r="G182" s="162"/>
      <c r="H182" s="161"/>
      <c r="I182" s="162"/>
      <c r="J182" s="161"/>
      <c r="K182" s="162"/>
      <c r="L182" s="161"/>
      <c r="M182" s="162"/>
      <c r="N182" s="161"/>
      <c r="O182" s="162"/>
      <c r="P182" s="161"/>
      <c r="Q182" s="162"/>
      <c r="R182" s="161"/>
      <c r="S182" s="162"/>
      <c r="T182" s="161"/>
      <c r="U182" s="162"/>
      <c r="V182" s="161"/>
      <c r="W182" s="162"/>
      <c r="X182" s="161"/>
      <c r="Y182" s="162"/>
      <c r="Z182" s="161"/>
      <c r="AA182" s="162"/>
      <c r="AB182" s="161"/>
      <c r="AC182" s="162"/>
      <c r="AD182" s="161"/>
      <c r="AE182" s="162"/>
      <c r="AF182" s="161"/>
      <c r="AG182" s="162"/>
      <c r="AH182" s="161"/>
      <c r="AI182" s="162"/>
      <c r="AJ182" s="161"/>
      <c r="AK182" s="162"/>
      <c r="AL182" s="161"/>
      <c r="AM182" s="162"/>
      <c r="AN182" s="161"/>
      <c r="AO182" s="162"/>
      <c r="AP182" s="161"/>
      <c r="AQ182" s="162"/>
      <c r="AR182" s="161"/>
      <c r="AS182" s="162"/>
      <c r="AT182" s="161"/>
      <c r="AU182" s="162"/>
      <c r="AV182" s="161"/>
      <c r="AW182" s="162"/>
      <c r="AX182" s="161"/>
      <c r="AY182" s="162"/>
      <c r="AZ182" s="161"/>
      <c r="BA182" s="162"/>
      <c r="BB182" s="161"/>
      <c r="BC182" s="162"/>
      <c r="BD182" s="161"/>
      <c r="BE182" s="162"/>
      <c r="BF182" s="161"/>
      <c r="BG182" s="162"/>
      <c r="BH182" s="161"/>
      <c r="BI182" s="162"/>
      <c r="BJ182" s="161"/>
      <c r="BK182" s="162"/>
      <c r="BL182" s="161"/>
      <c r="BM182" s="162"/>
      <c r="BN182" s="161"/>
      <c r="BO182" s="162"/>
      <c r="BP182" s="161"/>
      <c r="BQ182" s="162"/>
      <c r="BR182" s="161"/>
      <c r="BS182" s="162"/>
      <c r="BT182" s="163"/>
      <c r="BU182" s="148"/>
      <c r="BV182" s="149"/>
      <c r="BW182" s="152"/>
      <c r="BX182" s="152"/>
      <c r="BY182" s="154"/>
      <c r="BZ182" s="155"/>
      <c r="CA182" s="155"/>
      <c r="CB182" s="155"/>
      <c r="CC182" s="155"/>
      <c r="CD182" s="155"/>
      <c r="CE182" s="345"/>
      <c r="CF182" s="345"/>
      <c r="CG182" s="345"/>
      <c r="CH182" s="346"/>
      <c r="CI182" s="366"/>
      <c r="CJ182" s="367"/>
      <c r="CK182" s="367"/>
      <c r="CL182" s="368"/>
      <c r="CN182" s="53" t="str">
        <f>IF(SUM(BW182:BX182)=0,"",IF(CO182&gt;1,"Erreur",IF(CO182=0,"",SUM(CP182:DG183))))</f>
        <v/>
      </c>
      <c r="CO182" s="53">
        <f>COUNTA(CP182:DG182)-COUNTIF(CP182:DG182,"")</f>
        <v>10</v>
      </c>
      <c r="CP182" s="53" t="str">
        <f>IF(AND(INDEX($BW$7:$BX$32,$CP$66,1)=$BW182,INDEX($BW$7:$BX$32,$CP$66,2)=$BX182),$CP$66,"")</f>
        <v/>
      </c>
      <c r="CQ182" s="53" t="str">
        <f>IF(AND(INDEX($BW$7:$BX$32,$CQ$66,1)=$BW182,INDEX($BW$7:$BX$32,$CQ$66,2)=$BX182),$CQ$66,"")</f>
        <v/>
      </c>
      <c r="CR182" s="53" t="str">
        <f>IF(AND(INDEX($BW$7:$BX$32,$CR$66,1)=$BW182,INDEX($BW$7:$BX$32,$CR$66,2)=$BX182),$CR$66,"")</f>
        <v/>
      </c>
      <c r="CS182" s="53" t="str">
        <f>IF(AND(INDEX($BW$7:$BX$32,$CS$66,1)=$BW182,INDEX($BW$7:$BX$32,$CS$66,2)=$BX182),$CS$66,"")</f>
        <v/>
      </c>
      <c r="CT182" s="53" t="str">
        <f>IF(AND(INDEX($BW$7:$BX$32,$CT$66,1)=$BW182,INDEX($BW$7:$BX$32,$CT$66,2)=$BX182),$CT$66,"")</f>
        <v/>
      </c>
      <c r="CU182" s="53">
        <f>IF(AND(INDEX($BW$7:$BX$32,$CU$66,1)=$BW182,INDEX($BW$7:$BX$32,$CU$66,2)=$BX182),$CU$66,"")</f>
        <v>11</v>
      </c>
      <c r="CV182" s="53">
        <f>IF(AND(INDEX($BW$7:$BX$32,$CV$66,1)=$BW182,INDEX($BW$7:$BX$32,$CV$66,2)=$BX182),$CV$66,"")</f>
        <v>13</v>
      </c>
      <c r="CW182" s="53">
        <f>IF(AND(INDEX($BW$7:$BX$32,$CW$66,1)=$BW182,INDEX($BW$7:$BX$32,$CW$66,2)=$BX182),$CW$66,"")</f>
        <v>15</v>
      </c>
      <c r="CX182" s="53">
        <f>IF(AND(INDEX($BW$7:$BX$32,$CX$66,1)=$BW182,INDEX($BW$7:$BX$32,$CX$66,2)=$BX182),$CX$66,"")</f>
        <v>17</v>
      </c>
      <c r="CY182" s="53">
        <f>IF(AND(INDEX($BW$7:$BX$32,$CY$66,1)=$BW182,INDEX($BW$7:$BX$32,$CY$66,2)=$BX182),$CY$66,"")</f>
        <v>19</v>
      </c>
      <c r="CZ182" s="53">
        <f>IF(AND(INDEX($BW$7:$BX$32,$CZ$66,1)=$BW182,INDEX($BW$7:$BX$32,$CZ$66,2)=$BX182),$CZ$66,"")</f>
        <v>21</v>
      </c>
      <c r="DA182" s="53">
        <f>IF(AND(INDEX($BW$7:$BX$32,$DA$66,1)=$BW182,INDEX($BW$7:$BX$32,$DA$66,2)=$BX182),$DA$66,"")</f>
        <v>23</v>
      </c>
      <c r="DB182" s="53">
        <f>IF(AND(INDEX($BW$7:$BX$32,$DB$66,1)=$BW182,INDEX($BW$7:$BX$32,$DB$66,2)=$BX182),$DB$66,"")</f>
        <v>25</v>
      </c>
      <c r="DC182" s="53" t="str">
        <f>IF(AND(INDEX($BW$54:$BX$63,$DC$66,1)=$BW182,INDEX($BW$54:$BX$63,$DC$66,2)=$BX182),$DC$66+100,"")</f>
        <v/>
      </c>
      <c r="DD182" s="53" t="str">
        <f>IF(AND(INDEX($BW$54:$BX$63,$DD$66,1)=$BW182,INDEX($BW$54:$BX$63,$DD$66,2)=$BX182),$DD$66+100,"")</f>
        <v/>
      </c>
      <c r="DE182" s="53" t="str">
        <f>IF(AND(INDEX($BW$54:$BX$63,$DE$66,1)=$BW182,INDEX($BW$54:$BX$63,$DE$66,2)=$BX182),$DE$66+100,"")</f>
        <v/>
      </c>
      <c r="DF182" s="53">
        <f>IF(AND(INDEX($BW$54:$BX$63,$DF$66,1)=$BW182,INDEX($BW$54:$BX$63,$DF$66,2)=$BX182),$DF$66+100,"")</f>
        <v>107</v>
      </c>
      <c r="DG182" s="53">
        <f>IF(AND(INDEX($BW$54:$BX$63,$DG$66,1)=$BW182,INDEX($BW$54:$BX$63,$DG$66,2)=$BX182),$DG$66+100,"")</f>
        <v>109</v>
      </c>
      <c r="DH182" s="53" t="str">
        <f t="shared" ref="DH182" si="630">IF(BY182&lt;&gt;"",IF(BU182="→",BY182,-BY182),"")</f>
        <v/>
      </c>
      <c r="DI182" s="47"/>
    </row>
    <row r="183" spans="1:113" ht="6" customHeight="1" x14ac:dyDescent="0.25">
      <c r="A183" s="190"/>
      <c r="B183" s="191"/>
      <c r="C183" s="191"/>
      <c r="D183" s="192"/>
      <c r="E183" s="158"/>
      <c r="F183" s="159"/>
      <c r="G183" s="160"/>
      <c r="H183" s="159"/>
      <c r="I183" s="160"/>
      <c r="J183" s="159"/>
      <c r="K183" s="160"/>
      <c r="L183" s="159"/>
      <c r="M183" s="160"/>
      <c r="N183" s="159"/>
      <c r="O183" s="160"/>
      <c r="P183" s="159"/>
      <c r="Q183" s="160"/>
      <c r="R183" s="159"/>
      <c r="S183" s="160"/>
      <c r="T183" s="159"/>
      <c r="U183" s="160"/>
      <c r="V183" s="159"/>
      <c r="W183" s="160"/>
      <c r="X183" s="159"/>
      <c r="Y183" s="160"/>
      <c r="Z183" s="159"/>
      <c r="AA183" s="160"/>
      <c r="AB183" s="159"/>
      <c r="AC183" s="160"/>
      <c r="AD183" s="159"/>
      <c r="AE183" s="160"/>
      <c r="AF183" s="159"/>
      <c r="AG183" s="160"/>
      <c r="AH183" s="159"/>
      <c r="AI183" s="160"/>
      <c r="AJ183" s="159"/>
      <c r="AK183" s="160"/>
      <c r="AL183" s="159"/>
      <c r="AM183" s="160"/>
      <c r="AN183" s="159"/>
      <c r="AO183" s="160"/>
      <c r="AP183" s="159"/>
      <c r="AQ183" s="160"/>
      <c r="AR183" s="159"/>
      <c r="AS183" s="160"/>
      <c r="AT183" s="159"/>
      <c r="AU183" s="160"/>
      <c r="AV183" s="159"/>
      <c r="AW183" s="160"/>
      <c r="AX183" s="159"/>
      <c r="AY183" s="160"/>
      <c r="AZ183" s="159"/>
      <c r="BA183" s="160"/>
      <c r="BB183" s="159"/>
      <c r="BC183" s="160"/>
      <c r="BD183" s="159"/>
      <c r="BE183" s="160"/>
      <c r="BF183" s="159"/>
      <c r="BG183" s="160"/>
      <c r="BH183" s="159"/>
      <c r="BI183" s="160"/>
      <c r="BJ183" s="159"/>
      <c r="BK183" s="160"/>
      <c r="BL183" s="159"/>
      <c r="BM183" s="160"/>
      <c r="BN183" s="159"/>
      <c r="BO183" s="160"/>
      <c r="BP183" s="159"/>
      <c r="BQ183" s="160"/>
      <c r="BR183" s="159"/>
      <c r="BS183" s="160"/>
      <c r="BT183" s="163"/>
      <c r="BU183" s="148"/>
      <c r="BV183" s="149"/>
      <c r="BW183" s="164"/>
      <c r="BX183" s="164"/>
      <c r="BY183" s="154"/>
      <c r="BZ183" s="155"/>
      <c r="CA183" s="155"/>
      <c r="CB183" s="155"/>
      <c r="CC183" s="155"/>
      <c r="CD183" s="155"/>
      <c r="CE183" s="345"/>
      <c r="CF183" s="345"/>
      <c r="CG183" s="345"/>
      <c r="CH183" s="346"/>
      <c r="CI183" s="366"/>
      <c r="CJ183" s="367"/>
      <c r="CK183" s="367"/>
      <c r="CL183" s="368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47"/>
    </row>
    <row r="184" spans="1:113" ht="6" customHeight="1" x14ac:dyDescent="0.25">
      <c r="A184" s="190"/>
      <c r="B184" s="191"/>
      <c r="C184" s="191"/>
      <c r="D184" s="192"/>
      <c r="E184" s="158"/>
      <c r="F184" s="161"/>
      <c r="G184" s="162"/>
      <c r="H184" s="161"/>
      <c r="I184" s="162"/>
      <c r="J184" s="161"/>
      <c r="K184" s="162"/>
      <c r="L184" s="161"/>
      <c r="M184" s="162"/>
      <c r="N184" s="161"/>
      <c r="O184" s="162"/>
      <c r="P184" s="161"/>
      <c r="Q184" s="162"/>
      <c r="R184" s="161"/>
      <c r="S184" s="162"/>
      <c r="T184" s="161"/>
      <c r="U184" s="162"/>
      <c r="V184" s="161"/>
      <c r="W184" s="162"/>
      <c r="X184" s="161"/>
      <c r="Y184" s="162"/>
      <c r="Z184" s="161"/>
      <c r="AA184" s="162"/>
      <c r="AB184" s="161"/>
      <c r="AC184" s="162"/>
      <c r="AD184" s="161"/>
      <c r="AE184" s="162"/>
      <c r="AF184" s="161"/>
      <c r="AG184" s="162"/>
      <c r="AH184" s="161"/>
      <c r="AI184" s="162"/>
      <c r="AJ184" s="161"/>
      <c r="AK184" s="162"/>
      <c r="AL184" s="161"/>
      <c r="AM184" s="162"/>
      <c r="AN184" s="161"/>
      <c r="AO184" s="162"/>
      <c r="AP184" s="161"/>
      <c r="AQ184" s="162"/>
      <c r="AR184" s="161"/>
      <c r="AS184" s="162"/>
      <c r="AT184" s="161"/>
      <c r="AU184" s="162"/>
      <c r="AV184" s="161"/>
      <c r="AW184" s="162"/>
      <c r="AX184" s="161"/>
      <c r="AY184" s="162"/>
      <c r="AZ184" s="161"/>
      <c r="BA184" s="162"/>
      <c r="BB184" s="161"/>
      <c r="BC184" s="162"/>
      <c r="BD184" s="161"/>
      <c r="BE184" s="162"/>
      <c r="BF184" s="161"/>
      <c r="BG184" s="162"/>
      <c r="BH184" s="161"/>
      <c r="BI184" s="162"/>
      <c r="BJ184" s="161"/>
      <c r="BK184" s="162"/>
      <c r="BL184" s="161"/>
      <c r="BM184" s="162"/>
      <c r="BN184" s="161"/>
      <c r="BO184" s="162"/>
      <c r="BP184" s="161"/>
      <c r="BQ184" s="162"/>
      <c r="BR184" s="161"/>
      <c r="BS184" s="162"/>
      <c r="BT184" s="163"/>
      <c r="BU184" s="148"/>
      <c r="BV184" s="149"/>
      <c r="BW184" s="152"/>
      <c r="BX184" s="152"/>
      <c r="BY184" s="154"/>
      <c r="BZ184" s="155"/>
      <c r="CA184" s="155"/>
      <c r="CB184" s="155"/>
      <c r="CC184" s="155"/>
      <c r="CD184" s="155"/>
      <c r="CE184" s="345"/>
      <c r="CF184" s="345"/>
      <c r="CG184" s="345"/>
      <c r="CH184" s="346"/>
      <c r="CI184" s="366"/>
      <c r="CJ184" s="367"/>
      <c r="CK184" s="367"/>
      <c r="CL184" s="368"/>
      <c r="CN184" s="53" t="str">
        <f>IF(SUM(BW184:BX184)=0,"",IF(CO184&gt;1,"Erreur",IF(CO184=0,"",SUM(CP184:DG185))))</f>
        <v/>
      </c>
      <c r="CO184" s="53">
        <f>COUNTA(CP184:DG184)-COUNTIF(CP184:DG184,"")</f>
        <v>10</v>
      </c>
      <c r="CP184" s="53" t="str">
        <f>IF(AND(INDEX($BW$7:$BX$32,$CP$66,1)=$BW184,INDEX($BW$7:$BX$32,$CP$66,2)=$BX184),$CP$66,"")</f>
        <v/>
      </c>
      <c r="CQ184" s="53" t="str">
        <f>IF(AND(INDEX($BW$7:$BX$32,$CQ$66,1)=$BW184,INDEX($BW$7:$BX$32,$CQ$66,2)=$BX184),$CQ$66,"")</f>
        <v/>
      </c>
      <c r="CR184" s="53" t="str">
        <f>IF(AND(INDEX($BW$7:$BX$32,$CR$66,1)=$BW184,INDEX($BW$7:$BX$32,$CR$66,2)=$BX184),$CR$66,"")</f>
        <v/>
      </c>
      <c r="CS184" s="53" t="str">
        <f>IF(AND(INDEX($BW$7:$BX$32,$CS$66,1)=$BW184,INDEX($BW$7:$BX$32,$CS$66,2)=$BX184),$CS$66,"")</f>
        <v/>
      </c>
      <c r="CT184" s="53" t="str">
        <f>IF(AND(INDEX($BW$7:$BX$32,$CT$66,1)=$BW184,INDEX($BW$7:$BX$32,$CT$66,2)=$BX184),$CT$66,"")</f>
        <v/>
      </c>
      <c r="CU184" s="53">
        <f>IF(AND(INDEX($BW$7:$BX$32,$CU$66,1)=$BW184,INDEX($BW$7:$BX$32,$CU$66,2)=$BX184),$CU$66,"")</f>
        <v>11</v>
      </c>
      <c r="CV184" s="53">
        <f>IF(AND(INDEX($BW$7:$BX$32,$CV$66,1)=$BW184,INDEX($BW$7:$BX$32,$CV$66,2)=$BX184),$CV$66,"")</f>
        <v>13</v>
      </c>
      <c r="CW184" s="53">
        <f>IF(AND(INDEX($BW$7:$BX$32,$CW$66,1)=$BW184,INDEX($BW$7:$BX$32,$CW$66,2)=$BX184),$CW$66,"")</f>
        <v>15</v>
      </c>
      <c r="CX184" s="53">
        <f>IF(AND(INDEX($BW$7:$BX$32,$CX$66,1)=$BW184,INDEX($BW$7:$BX$32,$CX$66,2)=$BX184),$CX$66,"")</f>
        <v>17</v>
      </c>
      <c r="CY184" s="53">
        <f>IF(AND(INDEX($BW$7:$BX$32,$CY$66,1)=$BW184,INDEX($BW$7:$BX$32,$CY$66,2)=$BX184),$CY$66,"")</f>
        <v>19</v>
      </c>
      <c r="CZ184" s="53">
        <f>IF(AND(INDEX($BW$7:$BX$32,$CZ$66,1)=$BW184,INDEX($BW$7:$BX$32,$CZ$66,2)=$BX184),$CZ$66,"")</f>
        <v>21</v>
      </c>
      <c r="DA184" s="53">
        <f>IF(AND(INDEX($BW$7:$BX$32,$DA$66,1)=$BW184,INDEX($BW$7:$BX$32,$DA$66,2)=$BX184),$DA$66,"")</f>
        <v>23</v>
      </c>
      <c r="DB184" s="53">
        <f>IF(AND(INDEX($BW$7:$BX$32,$DB$66,1)=$BW184,INDEX($BW$7:$BX$32,$DB$66,2)=$BX184),$DB$66,"")</f>
        <v>25</v>
      </c>
      <c r="DC184" s="53" t="str">
        <f>IF(AND(INDEX($BW$54:$BX$63,$DC$66,1)=$BW184,INDEX($BW$54:$BX$63,$DC$66,2)=$BX184),$DC$66+100,"")</f>
        <v/>
      </c>
      <c r="DD184" s="53" t="str">
        <f>IF(AND(INDEX($BW$54:$BX$63,$DD$66,1)=$BW184,INDEX($BW$54:$BX$63,$DD$66,2)=$BX184),$DD$66+100,"")</f>
        <v/>
      </c>
      <c r="DE184" s="53" t="str">
        <f>IF(AND(INDEX($BW$54:$BX$63,$DE$66,1)=$BW184,INDEX($BW$54:$BX$63,$DE$66,2)=$BX184),$DE$66+100,"")</f>
        <v/>
      </c>
      <c r="DF184" s="53">
        <f>IF(AND(INDEX($BW$54:$BX$63,$DF$66,1)=$BW184,INDEX($BW$54:$BX$63,$DF$66,2)=$BX184),$DF$66+100,"")</f>
        <v>107</v>
      </c>
      <c r="DG184" s="53">
        <f>IF(AND(INDEX($BW$54:$BX$63,$DG$66,1)=$BW184,INDEX($BW$54:$BX$63,$DG$66,2)=$BX184),$DG$66+100,"")</f>
        <v>109</v>
      </c>
      <c r="DH184" s="53" t="str">
        <f t="shared" ref="DH184" si="631">IF(BY184&lt;&gt;"",IF(BU184="→",BY184,-BY184),"")</f>
        <v/>
      </c>
      <c r="DI184" s="47"/>
    </row>
    <row r="185" spans="1:113" ht="6" customHeight="1" x14ac:dyDescent="0.25">
      <c r="A185" s="190"/>
      <c r="B185" s="191"/>
      <c r="C185" s="191"/>
      <c r="D185" s="192"/>
      <c r="E185" s="158"/>
      <c r="F185" s="159"/>
      <c r="G185" s="160"/>
      <c r="H185" s="159"/>
      <c r="I185" s="160"/>
      <c r="J185" s="159"/>
      <c r="K185" s="160"/>
      <c r="L185" s="159"/>
      <c r="M185" s="160"/>
      <c r="N185" s="159"/>
      <c r="O185" s="160"/>
      <c r="P185" s="159"/>
      <c r="Q185" s="160"/>
      <c r="R185" s="159"/>
      <c r="S185" s="160"/>
      <c r="T185" s="159"/>
      <c r="U185" s="160"/>
      <c r="V185" s="159"/>
      <c r="W185" s="160"/>
      <c r="X185" s="159"/>
      <c r="Y185" s="160"/>
      <c r="Z185" s="159"/>
      <c r="AA185" s="160"/>
      <c r="AB185" s="159"/>
      <c r="AC185" s="160"/>
      <c r="AD185" s="159"/>
      <c r="AE185" s="160"/>
      <c r="AF185" s="159"/>
      <c r="AG185" s="160"/>
      <c r="AH185" s="159"/>
      <c r="AI185" s="160"/>
      <c r="AJ185" s="159"/>
      <c r="AK185" s="160"/>
      <c r="AL185" s="159"/>
      <c r="AM185" s="160"/>
      <c r="AN185" s="159"/>
      <c r="AO185" s="160"/>
      <c r="AP185" s="159"/>
      <c r="AQ185" s="160"/>
      <c r="AR185" s="159"/>
      <c r="AS185" s="160"/>
      <c r="AT185" s="159"/>
      <c r="AU185" s="160"/>
      <c r="AV185" s="159"/>
      <c r="AW185" s="160"/>
      <c r="AX185" s="159"/>
      <c r="AY185" s="160"/>
      <c r="AZ185" s="159"/>
      <c r="BA185" s="160"/>
      <c r="BB185" s="159"/>
      <c r="BC185" s="160"/>
      <c r="BD185" s="159"/>
      <c r="BE185" s="160"/>
      <c r="BF185" s="159"/>
      <c r="BG185" s="160"/>
      <c r="BH185" s="159"/>
      <c r="BI185" s="160"/>
      <c r="BJ185" s="159"/>
      <c r="BK185" s="160"/>
      <c r="BL185" s="159"/>
      <c r="BM185" s="160"/>
      <c r="BN185" s="159"/>
      <c r="BO185" s="160"/>
      <c r="BP185" s="159"/>
      <c r="BQ185" s="160"/>
      <c r="BR185" s="159"/>
      <c r="BS185" s="160"/>
      <c r="BT185" s="163"/>
      <c r="BU185" s="148"/>
      <c r="BV185" s="149"/>
      <c r="BW185" s="164"/>
      <c r="BX185" s="164"/>
      <c r="BY185" s="154"/>
      <c r="BZ185" s="155"/>
      <c r="CA185" s="155"/>
      <c r="CB185" s="155"/>
      <c r="CC185" s="155"/>
      <c r="CD185" s="155"/>
      <c r="CE185" s="345"/>
      <c r="CF185" s="345"/>
      <c r="CG185" s="345"/>
      <c r="CH185" s="346"/>
      <c r="CI185" s="366"/>
      <c r="CJ185" s="367"/>
      <c r="CK185" s="367"/>
      <c r="CL185" s="368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47"/>
    </row>
    <row r="186" spans="1:113" ht="6" customHeight="1" x14ac:dyDescent="0.25">
      <c r="A186" s="190"/>
      <c r="B186" s="191"/>
      <c r="C186" s="191"/>
      <c r="D186" s="192"/>
      <c r="E186" s="158"/>
      <c r="F186" s="161"/>
      <c r="G186" s="162"/>
      <c r="H186" s="161"/>
      <c r="I186" s="162"/>
      <c r="J186" s="161"/>
      <c r="K186" s="162"/>
      <c r="L186" s="161"/>
      <c r="M186" s="162"/>
      <c r="N186" s="161"/>
      <c r="O186" s="162"/>
      <c r="P186" s="161"/>
      <c r="Q186" s="162"/>
      <c r="R186" s="161"/>
      <c r="S186" s="162"/>
      <c r="T186" s="161"/>
      <c r="U186" s="162"/>
      <c r="V186" s="161"/>
      <c r="W186" s="162"/>
      <c r="X186" s="161"/>
      <c r="Y186" s="162"/>
      <c r="Z186" s="161"/>
      <c r="AA186" s="162"/>
      <c r="AB186" s="161"/>
      <c r="AC186" s="162"/>
      <c r="AD186" s="161"/>
      <c r="AE186" s="162"/>
      <c r="AF186" s="161"/>
      <c r="AG186" s="162"/>
      <c r="AH186" s="161"/>
      <c r="AI186" s="162"/>
      <c r="AJ186" s="161"/>
      <c r="AK186" s="162"/>
      <c r="AL186" s="161"/>
      <c r="AM186" s="162"/>
      <c r="AN186" s="161"/>
      <c r="AO186" s="162"/>
      <c r="AP186" s="161"/>
      <c r="AQ186" s="162"/>
      <c r="AR186" s="161"/>
      <c r="AS186" s="162"/>
      <c r="AT186" s="161"/>
      <c r="AU186" s="162"/>
      <c r="AV186" s="161"/>
      <c r="AW186" s="162"/>
      <c r="AX186" s="161"/>
      <c r="AY186" s="162"/>
      <c r="AZ186" s="161"/>
      <c r="BA186" s="162"/>
      <c r="BB186" s="161"/>
      <c r="BC186" s="162"/>
      <c r="BD186" s="161"/>
      <c r="BE186" s="162"/>
      <c r="BF186" s="161"/>
      <c r="BG186" s="162"/>
      <c r="BH186" s="161"/>
      <c r="BI186" s="162"/>
      <c r="BJ186" s="161"/>
      <c r="BK186" s="162"/>
      <c r="BL186" s="161"/>
      <c r="BM186" s="162"/>
      <c r="BN186" s="161"/>
      <c r="BO186" s="162"/>
      <c r="BP186" s="161"/>
      <c r="BQ186" s="162"/>
      <c r="BR186" s="161"/>
      <c r="BS186" s="162"/>
      <c r="BT186" s="163"/>
      <c r="BU186" s="148"/>
      <c r="BV186" s="149"/>
      <c r="BW186" s="152"/>
      <c r="BX186" s="152"/>
      <c r="BY186" s="154"/>
      <c r="BZ186" s="155"/>
      <c r="CA186" s="155"/>
      <c r="CB186" s="155"/>
      <c r="CC186" s="155"/>
      <c r="CD186" s="155"/>
      <c r="CE186" s="345"/>
      <c r="CF186" s="345"/>
      <c r="CG186" s="345"/>
      <c r="CH186" s="346"/>
      <c r="CI186" s="366"/>
      <c r="CJ186" s="367"/>
      <c r="CK186" s="367"/>
      <c r="CL186" s="368"/>
      <c r="CN186" s="53" t="str">
        <f>IF(SUM(BW186:BX186)=0,"",IF(CO186&gt;1,"Erreur",IF(CO186=0,"",SUM(CP186:DG187))))</f>
        <v/>
      </c>
      <c r="CO186" s="53">
        <f>COUNTA(CP186:DG186)-COUNTIF(CP186:DG186,"")</f>
        <v>10</v>
      </c>
      <c r="CP186" s="53" t="str">
        <f>IF(AND(INDEX($BW$7:$BX$32,$CP$66,1)=$BW186,INDEX($BW$7:$BX$32,$CP$66,2)=$BX186),$CP$66,"")</f>
        <v/>
      </c>
      <c r="CQ186" s="53" t="str">
        <f>IF(AND(INDEX($BW$7:$BX$32,$CQ$66,1)=$BW186,INDEX($BW$7:$BX$32,$CQ$66,2)=$BX186),$CQ$66,"")</f>
        <v/>
      </c>
      <c r="CR186" s="53" t="str">
        <f>IF(AND(INDEX($BW$7:$BX$32,$CR$66,1)=$BW186,INDEX($BW$7:$BX$32,$CR$66,2)=$BX186),$CR$66,"")</f>
        <v/>
      </c>
      <c r="CS186" s="53" t="str">
        <f>IF(AND(INDEX($BW$7:$BX$32,$CS$66,1)=$BW186,INDEX($BW$7:$BX$32,$CS$66,2)=$BX186),$CS$66,"")</f>
        <v/>
      </c>
      <c r="CT186" s="53" t="str">
        <f>IF(AND(INDEX($BW$7:$BX$32,$CT$66,1)=$BW186,INDEX($BW$7:$BX$32,$CT$66,2)=$BX186),$CT$66,"")</f>
        <v/>
      </c>
      <c r="CU186" s="53">
        <f>IF(AND(INDEX($BW$7:$BX$32,$CU$66,1)=$BW186,INDEX($BW$7:$BX$32,$CU$66,2)=$BX186),$CU$66,"")</f>
        <v>11</v>
      </c>
      <c r="CV186" s="53">
        <f>IF(AND(INDEX($BW$7:$BX$32,$CV$66,1)=$BW186,INDEX($BW$7:$BX$32,$CV$66,2)=$BX186),$CV$66,"")</f>
        <v>13</v>
      </c>
      <c r="CW186" s="53">
        <f>IF(AND(INDEX($BW$7:$BX$32,$CW$66,1)=$BW186,INDEX($BW$7:$BX$32,$CW$66,2)=$BX186),$CW$66,"")</f>
        <v>15</v>
      </c>
      <c r="CX186" s="53">
        <f>IF(AND(INDEX($BW$7:$BX$32,$CX$66,1)=$BW186,INDEX($BW$7:$BX$32,$CX$66,2)=$BX186),$CX$66,"")</f>
        <v>17</v>
      </c>
      <c r="CY186" s="53">
        <f>IF(AND(INDEX($BW$7:$BX$32,$CY$66,1)=$BW186,INDEX($BW$7:$BX$32,$CY$66,2)=$BX186),$CY$66,"")</f>
        <v>19</v>
      </c>
      <c r="CZ186" s="53">
        <f>IF(AND(INDEX($BW$7:$BX$32,$CZ$66,1)=$BW186,INDEX($BW$7:$BX$32,$CZ$66,2)=$BX186),$CZ$66,"")</f>
        <v>21</v>
      </c>
      <c r="DA186" s="53">
        <f>IF(AND(INDEX($BW$7:$BX$32,$DA$66,1)=$BW186,INDEX($BW$7:$BX$32,$DA$66,2)=$BX186),$DA$66,"")</f>
        <v>23</v>
      </c>
      <c r="DB186" s="53">
        <f>IF(AND(INDEX($BW$7:$BX$32,$DB$66,1)=$BW186,INDEX($BW$7:$BX$32,$DB$66,2)=$BX186),$DB$66,"")</f>
        <v>25</v>
      </c>
      <c r="DC186" s="53" t="str">
        <f>IF(AND(INDEX($BW$54:$BX$63,$DC$66,1)=$BW186,INDEX($BW$54:$BX$63,$DC$66,2)=$BX186),$DC$66+100,"")</f>
        <v/>
      </c>
      <c r="DD186" s="53" t="str">
        <f>IF(AND(INDEX($BW$54:$BX$63,$DD$66,1)=$BW186,INDEX($BW$54:$BX$63,$DD$66,2)=$BX186),$DD$66+100,"")</f>
        <v/>
      </c>
      <c r="DE186" s="53" t="str">
        <f>IF(AND(INDEX($BW$54:$BX$63,$DE$66,1)=$BW186,INDEX($BW$54:$BX$63,$DE$66,2)=$BX186),$DE$66+100,"")</f>
        <v/>
      </c>
      <c r="DF186" s="53">
        <f>IF(AND(INDEX($BW$54:$BX$63,$DF$66,1)=$BW186,INDEX($BW$54:$BX$63,$DF$66,2)=$BX186),$DF$66+100,"")</f>
        <v>107</v>
      </c>
      <c r="DG186" s="53">
        <f>IF(AND(INDEX($BW$54:$BX$63,$DG$66,1)=$BW186,INDEX($BW$54:$BX$63,$DG$66,2)=$BX186),$DG$66+100,"")</f>
        <v>109</v>
      </c>
      <c r="DH186" s="53" t="str">
        <f t="shared" ref="DH186" si="632">IF(BY186&lt;&gt;"",IF(BU186="→",BY186,-BY186),"")</f>
        <v/>
      </c>
      <c r="DI186" s="47"/>
    </row>
    <row r="187" spans="1:113" ht="6" customHeight="1" x14ac:dyDescent="0.25">
      <c r="A187" s="190"/>
      <c r="B187" s="191"/>
      <c r="C187" s="191"/>
      <c r="D187" s="192"/>
      <c r="E187" s="158"/>
      <c r="F187" s="159"/>
      <c r="G187" s="160"/>
      <c r="H187" s="159"/>
      <c r="I187" s="160"/>
      <c r="J187" s="159"/>
      <c r="K187" s="160"/>
      <c r="L187" s="159"/>
      <c r="M187" s="160"/>
      <c r="N187" s="159"/>
      <c r="O187" s="160"/>
      <c r="P187" s="159"/>
      <c r="Q187" s="160"/>
      <c r="R187" s="159"/>
      <c r="S187" s="160"/>
      <c r="T187" s="159"/>
      <c r="U187" s="160"/>
      <c r="V187" s="159"/>
      <c r="W187" s="160"/>
      <c r="X187" s="159"/>
      <c r="Y187" s="160"/>
      <c r="Z187" s="159"/>
      <c r="AA187" s="160"/>
      <c r="AB187" s="159"/>
      <c r="AC187" s="160"/>
      <c r="AD187" s="159"/>
      <c r="AE187" s="160"/>
      <c r="AF187" s="159"/>
      <c r="AG187" s="160"/>
      <c r="AH187" s="159"/>
      <c r="AI187" s="160"/>
      <c r="AJ187" s="159"/>
      <c r="AK187" s="160"/>
      <c r="AL187" s="159"/>
      <c r="AM187" s="160"/>
      <c r="AN187" s="159"/>
      <c r="AO187" s="160"/>
      <c r="AP187" s="159"/>
      <c r="AQ187" s="160"/>
      <c r="AR187" s="159"/>
      <c r="AS187" s="160"/>
      <c r="AT187" s="159"/>
      <c r="AU187" s="160"/>
      <c r="AV187" s="159"/>
      <c r="AW187" s="160"/>
      <c r="AX187" s="159"/>
      <c r="AY187" s="160"/>
      <c r="AZ187" s="159"/>
      <c r="BA187" s="160"/>
      <c r="BB187" s="159"/>
      <c r="BC187" s="160"/>
      <c r="BD187" s="159"/>
      <c r="BE187" s="160"/>
      <c r="BF187" s="159"/>
      <c r="BG187" s="160"/>
      <c r="BH187" s="159"/>
      <c r="BI187" s="160"/>
      <c r="BJ187" s="159"/>
      <c r="BK187" s="160"/>
      <c r="BL187" s="159"/>
      <c r="BM187" s="160"/>
      <c r="BN187" s="159"/>
      <c r="BO187" s="160"/>
      <c r="BP187" s="159"/>
      <c r="BQ187" s="160"/>
      <c r="BR187" s="159"/>
      <c r="BS187" s="160"/>
      <c r="BT187" s="163"/>
      <c r="BU187" s="148"/>
      <c r="BV187" s="149"/>
      <c r="BW187" s="164"/>
      <c r="BX187" s="164"/>
      <c r="BY187" s="154"/>
      <c r="BZ187" s="155"/>
      <c r="CA187" s="155"/>
      <c r="CB187" s="155"/>
      <c r="CC187" s="155"/>
      <c r="CD187" s="155"/>
      <c r="CE187" s="345"/>
      <c r="CF187" s="345"/>
      <c r="CG187" s="345"/>
      <c r="CH187" s="346"/>
      <c r="CI187" s="366"/>
      <c r="CJ187" s="367"/>
      <c r="CK187" s="367"/>
      <c r="CL187" s="368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47"/>
    </row>
    <row r="188" spans="1:113" ht="6" customHeight="1" x14ac:dyDescent="0.25">
      <c r="A188" s="190"/>
      <c r="B188" s="191"/>
      <c r="C188" s="191"/>
      <c r="D188" s="192"/>
      <c r="E188" s="158"/>
      <c r="F188" s="161"/>
      <c r="G188" s="162"/>
      <c r="H188" s="161"/>
      <c r="I188" s="162"/>
      <c r="J188" s="161"/>
      <c r="K188" s="162"/>
      <c r="L188" s="161"/>
      <c r="M188" s="162"/>
      <c r="N188" s="161"/>
      <c r="O188" s="162"/>
      <c r="P188" s="161"/>
      <c r="Q188" s="162"/>
      <c r="R188" s="161"/>
      <c r="S188" s="162"/>
      <c r="T188" s="161"/>
      <c r="U188" s="162"/>
      <c r="V188" s="161"/>
      <c r="W188" s="162"/>
      <c r="X188" s="161"/>
      <c r="Y188" s="162"/>
      <c r="Z188" s="161"/>
      <c r="AA188" s="162"/>
      <c r="AB188" s="161"/>
      <c r="AC188" s="162"/>
      <c r="AD188" s="161"/>
      <c r="AE188" s="162"/>
      <c r="AF188" s="161"/>
      <c r="AG188" s="162"/>
      <c r="AH188" s="161"/>
      <c r="AI188" s="162"/>
      <c r="AJ188" s="161"/>
      <c r="AK188" s="162"/>
      <c r="AL188" s="161"/>
      <c r="AM188" s="162"/>
      <c r="AN188" s="161"/>
      <c r="AO188" s="162"/>
      <c r="AP188" s="161"/>
      <c r="AQ188" s="162"/>
      <c r="AR188" s="161"/>
      <c r="AS188" s="162"/>
      <c r="AT188" s="161"/>
      <c r="AU188" s="162"/>
      <c r="AV188" s="161"/>
      <c r="AW188" s="162"/>
      <c r="AX188" s="161"/>
      <c r="AY188" s="162"/>
      <c r="AZ188" s="161"/>
      <c r="BA188" s="162"/>
      <c r="BB188" s="161"/>
      <c r="BC188" s="162"/>
      <c r="BD188" s="161"/>
      <c r="BE188" s="162"/>
      <c r="BF188" s="161"/>
      <c r="BG188" s="162"/>
      <c r="BH188" s="161"/>
      <c r="BI188" s="162"/>
      <c r="BJ188" s="161"/>
      <c r="BK188" s="162"/>
      <c r="BL188" s="161"/>
      <c r="BM188" s="162"/>
      <c r="BN188" s="161"/>
      <c r="BO188" s="162"/>
      <c r="BP188" s="161"/>
      <c r="BQ188" s="162"/>
      <c r="BR188" s="161"/>
      <c r="BS188" s="162"/>
      <c r="BT188" s="163"/>
      <c r="BU188" s="148"/>
      <c r="BV188" s="149"/>
      <c r="BW188" s="152"/>
      <c r="BX188" s="152"/>
      <c r="BY188" s="154"/>
      <c r="BZ188" s="155"/>
      <c r="CA188" s="155"/>
      <c r="CB188" s="155"/>
      <c r="CC188" s="155"/>
      <c r="CD188" s="155"/>
      <c r="CE188" s="345"/>
      <c r="CF188" s="345"/>
      <c r="CG188" s="345"/>
      <c r="CH188" s="346"/>
      <c r="CI188" s="366"/>
      <c r="CJ188" s="367"/>
      <c r="CK188" s="367"/>
      <c r="CL188" s="368"/>
      <c r="CN188" s="53" t="str">
        <f>IF(SUM(BW188:BX188)=0,"",IF(CO188&gt;1,"Erreur",IF(CO188=0,"",SUM(CP188:DG189))))</f>
        <v/>
      </c>
      <c r="CO188" s="53">
        <f>COUNTA(CP188:DG188)-COUNTIF(CP188:DG188,"")</f>
        <v>10</v>
      </c>
      <c r="CP188" s="53" t="str">
        <f>IF(AND(INDEX($BW$7:$BX$32,$CP$66,1)=$BW188,INDEX($BW$7:$BX$32,$CP$66,2)=$BX188),$CP$66,"")</f>
        <v/>
      </c>
      <c r="CQ188" s="53" t="str">
        <f>IF(AND(INDEX($BW$7:$BX$32,$CQ$66,1)=$BW188,INDEX($BW$7:$BX$32,$CQ$66,2)=$BX188),$CQ$66,"")</f>
        <v/>
      </c>
      <c r="CR188" s="53" t="str">
        <f>IF(AND(INDEX($BW$7:$BX$32,$CR$66,1)=$BW188,INDEX($BW$7:$BX$32,$CR$66,2)=$BX188),$CR$66,"")</f>
        <v/>
      </c>
      <c r="CS188" s="53" t="str">
        <f>IF(AND(INDEX($BW$7:$BX$32,$CS$66,1)=$BW188,INDEX($BW$7:$BX$32,$CS$66,2)=$BX188),$CS$66,"")</f>
        <v/>
      </c>
      <c r="CT188" s="53" t="str">
        <f>IF(AND(INDEX($BW$7:$BX$32,$CT$66,1)=$BW188,INDEX($BW$7:$BX$32,$CT$66,2)=$BX188),$CT$66,"")</f>
        <v/>
      </c>
      <c r="CU188" s="53">
        <f>IF(AND(INDEX($BW$7:$BX$32,$CU$66,1)=$BW188,INDEX($BW$7:$BX$32,$CU$66,2)=$BX188),$CU$66,"")</f>
        <v>11</v>
      </c>
      <c r="CV188" s="53">
        <f>IF(AND(INDEX($BW$7:$BX$32,$CV$66,1)=$BW188,INDEX($BW$7:$BX$32,$CV$66,2)=$BX188),$CV$66,"")</f>
        <v>13</v>
      </c>
      <c r="CW188" s="53">
        <f>IF(AND(INDEX($BW$7:$BX$32,$CW$66,1)=$BW188,INDEX($BW$7:$BX$32,$CW$66,2)=$BX188),$CW$66,"")</f>
        <v>15</v>
      </c>
      <c r="CX188" s="53">
        <f>IF(AND(INDEX($BW$7:$BX$32,$CX$66,1)=$BW188,INDEX($BW$7:$BX$32,$CX$66,2)=$BX188),$CX$66,"")</f>
        <v>17</v>
      </c>
      <c r="CY188" s="53">
        <f>IF(AND(INDEX($BW$7:$BX$32,$CY$66,1)=$BW188,INDEX($BW$7:$BX$32,$CY$66,2)=$BX188),$CY$66,"")</f>
        <v>19</v>
      </c>
      <c r="CZ188" s="53">
        <f>IF(AND(INDEX($BW$7:$BX$32,$CZ$66,1)=$BW188,INDEX($BW$7:$BX$32,$CZ$66,2)=$BX188),$CZ$66,"")</f>
        <v>21</v>
      </c>
      <c r="DA188" s="53">
        <f>IF(AND(INDEX($BW$7:$BX$32,$DA$66,1)=$BW188,INDEX($BW$7:$BX$32,$DA$66,2)=$BX188),$DA$66,"")</f>
        <v>23</v>
      </c>
      <c r="DB188" s="53">
        <f>IF(AND(INDEX($BW$7:$BX$32,$DB$66,1)=$BW188,INDEX($BW$7:$BX$32,$DB$66,2)=$BX188),$DB$66,"")</f>
        <v>25</v>
      </c>
      <c r="DC188" s="53" t="str">
        <f>IF(AND(INDEX($BW$54:$BX$63,$DC$66,1)=$BW188,INDEX($BW$54:$BX$63,$DC$66,2)=$BX188),$DC$66+100,"")</f>
        <v/>
      </c>
      <c r="DD188" s="53" t="str">
        <f>IF(AND(INDEX($BW$54:$BX$63,$DD$66,1)=$BW188,INDEX($BW$54:$BX$63,$DD$66,2)=$BX188),$DD$66+100,"")</f>
        <v/>
      </c>
      <c r="DE188" s="53" t="str">
        <f>IF(AND(INDEX($BW$54:$BX$63,$DE$66,1)=$BW188,INDEX($BW$54:$BX$63,$DE$66,2)=$BX188),$DE$66+100,"")</f>
        <v/>
      </c>
      <c r="DF188" s="53">
        <f>IF(AND(INDEX($BW$54:$BX$63,$DF$66,1)=$BW188,INDEX($BW$54:$BX$63,$DF$66,2)=$BX188),$DF$66+100,"")</f>
        <v>107</v>
      </c>
      <c r="DG188" s="53">
        <f>IF(AND(INDEX($BW$54:$BX$63,$DG$66,1)=$BW188,INDEX($BW$54:$BX$63,$DG$66,2)=$BX188),$DG$66+100,"")</f>
        <v>109</v>
      </c>
      <c r="DH188" s="53" t="str">
        <f t="shared" ref="DH188" si="633">IF(BY188&lt;&gt;"",IF(BU188="→",BY188,-BY188),"")</f>
        <v/>
      </c>
      <c r="DI188" s="47"/>
    </row>
    <row r="189" spans="1:113" ht="6" customHeight="1" thickBot="1" x14ac:dyDescent="0.3">
      <c r="A189" s="193"/>
      <c r="B189" s="194"/>
      <c r="C189" s="194"/>
      <c r="D189" s="195"/>
      <c r="E189" s="2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3"/>
      <c r="BU189" s="150"/>
      <c r="BV189" s="151"/>
      <c r="BW189" s="153"/>
      <c r="BX189" s="153"/>
      <c r="BY189" s="156"/>
      <c r="BZ189" s="157"/>
      <c r="CA189" s="157"/>
      <c r="CB189" s="157"/>
      <c r="CC189" s="157"/>
      <c r="CD189" s="157"/>
      <c r="CE189" s="347"/>
      <c r="CF189" s="347"/>
      <c r="CG189" s="347"/>
      <c r="CH189" s="348"/>
      <c r="CI189" s="369"/>
      <c r="CJ189" s="370"/>
      <c r="CK189" s="370"/>
      <c r="CL189" s="371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47"/>
    </row>
    <row r="190" spans="1:113" ht="6" customHeight="1" x14ac:dyDescent="0.25">
      <c r="A190" s="187" t="s">
        <v>11</v>
      </c>
      <c r="B190" s="188"/>
      <c r="C190" s="188"/>
      <c r="D190" s="189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20"/>
      <c r="BU190" s="54" t="s">
        <v>2</v>
      </c>
      <c r="BV190" s="55"/>
      <c r="BW190" s="55"/>
      <c r="BX190" s="55"/>
      <c r="BY190" s="60" t="s">
        <v>36</v>
      </c>
      <c r="BZ190" s="60"/>
      <c r="CA190" s="60"/>
      <c r="CB190" s="60"/>
      <c r="CC190" s="60"/>
      <c r="CD190" s="60"/>
      <c r="CE190" s="63" t="s">
        <v>7</v>
      </c>
      <c r="CF190" s="63"/>
      <c r="CG190" s="63"/>
      <c r="CH190" s="64"/>
      <c r="CI190" s="1"/>
      <c r="CJ190" s="1"/>
      <c r="CK190" s="1"/>
      <c r="CL190" s="4"/>
    </row>
    <row r="191" spans="1:113" ht="6" customHeight="1" x14ac:dyDescent="0.25">
      <c r="A191" s="190"/>
      <c r="B191" s="191"/>
      <c r="C191" s="191"/>
      <c r="D191" s="192"/>
      <c r="E191" s="196" t="str">
        <f>IF(E$4="","",E$4)</f>
        <v/>
      </c>
      <c r="F191" s="197"/>
      <c r="G191" s="197" t="str">
        <f t="shared" ref="G191" si="634">IF(G$4="","",G$4)</f>
        <v/>
      </c>
      <c r="H191" s="197"/>
      <c r="I191" s="171">
        <f t="shared" ref="I191" si="635">IF(I$4="","",I$4)</f>
        <v>1</v>
      </c>
      <c r="J191" s="172"/>
      <c r="K191" s="171">
        <f t="shared" ref="K191" si="636">IF(K$4="","",K$4)</f>
        <v>2</v>
      </c>
      <c r="L191" s="172"/>
      <c r="M191" s="171" t="str">
        <f t="shared" ref="M191" si="637">IF(M$4="","",M$4)</f>
        <v/>
      </c>
      <c r="N191" s="172"/>
      <c r="O191" s="171" t="str">
        <f t="shared" ref="O191" si="638">IF(O$4="","",O$4)</f>
        <v/>
      </c>
      <c r="P191" s="172"/>
      <c r="Q191" s="171" t="str">
        <f t="shared" ref="Q191" si="639">IF(Q$4="","",Q$4)</f>
        <v/>
      </c>
      <c r="R191" s="172"/>
      <c r="S191" s="171" t="str">
        <f t="shared" ref="S191" si="640">IF(S$4="","",S$4)</f>
        <v/>
      </c>
      <c r="T191" s="172"/>
      <c r="U191" s="171" t="str">
        <f t="shared" ref="U191" si="641">IF(U$4="","",U$4)</f>
        <v/>
      </c>
      <c r="V191" s="172"/>
      <c r="W191" s="171">
        <f t="shared" ref="W191" si="642">IF(W$4="","",W$4)</f>
        <v>3</v>
      </c>
      <c r="X191" s="172"/>
      <c r="Y191" s="171">
        <f t="shared" ref="Y191" si="643">IF(Y$4="","",Y$4)</f>
        <v>4</v>
      </c>
      <c r="Z191" s="172"/>
      <c r="AA191" s="171" t="str">
        <f t="shared" ref="AA191" si="644">IF(AA$4="","",AA$4)</f>
        <v/>
      </c>
      <c r="AB191" s="172"/>
      <c r="AC191" s="171" t="str">
        <f t="shared" ref="AC191" si="645">IF(AC$4="","",AC$4)</f>
        <v/>
      </c>
      <c r="AD191" s="172"/>
      <c r="AE191" s="171" t="str">
        <f t="shared" ref="AE191" si="646">IF(AE$4="","",AE$4)</f>
        <v/>
      </c>
      <c r="AF191" s="172"/>
      <c r="AG191" s="171" t="str">
        <f t="shared" ref="AG191" si="647">IF(AG$4="","",AG$4)</f>
        <v/>
      </c>
      <c r="AH191" s="172"/>
      <c r="AI191" s="171" t="str">
        <f t="shared" ref="AI191" si="648">IF(AI$4="","",AI$4)</f>
        <v/>
      </c>
      <c r="AJ191" s="172"/>
      <c r="AK191" s="171" t="str">
        <f t="shared" ref="AK191" si="649">IF(AK$4="","",AK$4)</f>
        <v/>
      </c>
      <c r="AL191" s="172"/>
      <c r="AM191" s="171">
        <f t="shared" ref="AM191" si="650">IF(AM$4="","",AM$4)</f>
        <v>5</v>
      </c>
      <c r="AN191" s="172"/>
      <c r="AO191" s="171" t="str">
        <f t="shared" ref="AO191" si="651">IF(AO$4="","",AO$4)</f>
        <v/>
      </c>
      <c r="AP191" s="172"/>
      <c r="AQ191" s="171">
        <f t="shared" ref="AQ191" si="652">IF(AQ$4="","",AQ$4)</f>
        <v>6</v>
      </c>
      <c r="AR191" s="172"/>
      <c r="AS191" s="171">
        <f t="shared" ref="AS191" si="653">IF(AS$4="","",AS$4)</f>
        <v>7</v>
      </c>
      <c r="AT191" s="172"/>
      <c r="AU191" s="171" t="str">
        <f t="shared" ref="AU191" si="654">IF(AU$4="","",AU$4)</f>
        <v/>
      </c>
      <c r="AV191" s="172"/>
      <c r="AW191" s="171" t="str">
        <f t="shared" ref="AW191" si="655">IF(AW$4="","",AW$4)</f>
        <v/>
      </c>
      <c r="AX191" s="172"/>
      <c r="AY191" s="171" t="str">
        <f t="shared" ref="AY191" si="656">IF(AY$4="","",AY$4)</f>
        <v/>
      </c>
      <c r="AZ191" s="172"/>
      <c r="BA191" s="171" t="str">
        <f t="shared" ref="BA191" si="657">IF(BA$4="","",BA$4)</f>
        <v/>
      </c>
      <c r="BB191" s="172"/>
      <c r="BC191" s="171">
        <f t="shared" ref="BC191" si="658">IF(BC$4="","",BC$4)</f>
        <v>8</v>
      </c>
      <c r="BD191" s="172"/>
      <c r="BE191" s="171">
        <f t="shared" ref="BE191" si="659">IF(BE$4="","",BE$4)</f>
        <v>9</v>
      </c>
      <c r="BF191" s="172"/>
      <c r="BG191" s="171" t="str">
        <f t="shared" ref="BG191" si="660">IF(BG$4="","",BG$4)</f>
        <v/>
      </c>
      <c r="BH191" s="172"/>
      <c r="BI191" s="171" t="str">
        <f t="shared" ref="BI191" si="661">IF(BI$4="","",BI$4)</f>
        <v/>
      </c>
      <c r="BJ191" s="172"/>
      <c r="BK191" s="171" t="str">
        <f t="shared" ref="BK191" si="662">IF(BK$4="","",BK$4)</f>
        <v/>
      </c>
      <c r="BL191" s="172"/>
      <c r="BM191" s="171" t="str">
        <f t="shared" ref="BM191" si="663">IF(BM$4="","",BM$4)</f>
        <v/>
      </c>
      <c r="BN191" s="172"/>
      <c r="BO191" s="171" t="str">
        <f t="shared" ref="BO191" si="664">IF(BO$4="","",BO$4)</f>
        <v/>
      </c>
      <c r="BP191" s="172"/>
      <c r="BQ191" s="171" t="str">
        <f t="shared" ref="BQ191" si="665">IF(BQ$4="","",BQ$4)</f>
        <v/>
      </c>
      <c r="BR191" s="172"/>
      <c r="BS191" s="171" t="str">
        <f t="shared" ref="BS191" si="666">IF(BS$4="","",BS$4)</f>
        <v/>
      </c>
      <c r="BT191" s="372"/>
      <c r="BU191" s="56"/>
      <c r="BV191" s="57"/>
      <c r="BW191" s="57"/>
      <c r="BX191" s="57"/>
      <c r="BY191" s="61"/>
      <c r="BZ191" s="61"/>
      <c r="CA191" s="61"/>
      <c r="CB191" s="61"/>
      <c r="CC191" s="61"/>
      <c r="CD191" s="61"/>
      <c r="CE191" s="65"/>
      <c r="CF191" s="65"/>
      <c r="CG191" s="65"/>
      <c r="CH191" s="66"/>
      <c r="CI191" s="1"/>
      <c r="CJ191" s="1"/>
      <c r="CK191" s="1"/>
      <c r="CL191" s="4"/>
    </row>
    <row r="192" spans="1:113" ht="6" customHeight="1" x14ac:dyDescent="0.25">
      <c r="A192" s="190"/>
      <c r="B192" s="191"/>
      <c r="C192" s="191"/>
      <c r="D192" s="192"/>
      <c r="E192" s="198"/>
      <c r="F192" s="199"/>
      <c r="G192" s="199"/>
      <c r="H192" s="199"/>
      <c r="I192" s="173"/>
      <c r="J192" s="174"/>
      <c r="K192" s="173"/>
      <c r="L192" s="174"/>
      <c r="M192" s="173"/>
      <c r="N192" s="174"/>
      <c r="O192" s="173"/>
      <c r="P192" s="174"/>
      <c r="Q192" s="173"/>
      <c r="R192" s="174"/>
      <c r="S192" s="173"/>
      <c r="T192" s="174"/>
      <c r="U192" s="173"/>
      <c r="V192" s="174"/>
      <c r="W192" s="173"/>
      <c r="X192" s="174"/>
      <c r="Y192" s="173"/>
      <c r="Z192" s="174"/>
      <c r="AA192" s="173"/>
      <c r="AB192" s="174"/>
      <c r="AC192" s="173"/>
      <c r="AD192" s="174"/>
      <c r="AE192" s="173"/>
      <c r="AF192" s="174"/>
      <c r="AG192" s="173"/>
      <c r="AH192" s="174"/>
      <c r="AI192" s="173"/>
      <c r="AJ192" s="174"/>
      <c r="AK192" s="173"/>
      <c r="AL192" s="174"/>
      <c r="AM192" s="173"/>
      <c r="AN192" s="174"/>
      <c r="AO192" s="173"/>
      <c r="AP192" s="174"/>
      <c r="AQ192" s="173"/>
      <c r="AR192" s="174"/>
      <c r="AS192" s="173"/>
      <c r="AT192" s="174"/>
      <c r="AU192" s="173"/>
      <c r="AV192" s="174"/>
      <c r="AW192" s="173"/>
      <c r="AX192" s="174"/>
      <c r="AY192" s="173"/>
      <c r="AZ192" s="174"/>
      <c r="BA192" s="173"/>
      <c r="BB192" s="174"/>
      <c r="BC192" s="173"/>
      <c r="BD192" s="174"/>
      <c r="BE192" s="173"/>
      <c r="BF192" s="174"/>
      <c r="BG192" s="173"/>
      <c r="BH192" s="174"/>
      <c r="BI192" s="173"/>
      <c r="BJ192" s="174"/>
      <c r="BK192" s="173"/>
      <c r="BL192" s="174"/>
      <c r="BM192" s="173"/>
      <c r="BN192" s="174"/>
      <c r="BO192" s="173"/>
      <c r="BP192" s="174"/>
      <c r="BQ192" s="173"/>
      <c r="BR192" s="174"/>
      <c r="BS192" s="173"/>
      <c r="BT192" s="373"/>
      <c r="BU192" s="56"/>
      <c r="BV192" s="57"/>
      <c r="BW192" s="57"/>
      <c r="BX192" s="57"/>
      <c r="BY192" s="61"/>
      <c r="BZ192" s="61"/>
      <c r="CA192" s="61"/>
      <c r="CB192" s="61"/>
      <c r="CC192" s="61"/>
      <c r="CD192" s="61"/>
      <c r="CE192" s="65"/>
      <c r="CF192" s="65"/>
      <c r="CG192" s="65"/>
      <c r="CH192" s="66"/>
      <c r="CI192" s="1"/>
      <c r="CJ192" s="1"/>
      <c r="CK192" s="1"/>
      <c r="CL192" s="4"/>
      <c r="DH192" s="52" t="s">
        <v>24</v>
      </c>
      <c r="DI192" s="49"/>
    </row>
    <row r="193" spans="1:113" ht="6" customHeight="1" thickBot="1" x14ac:dyDescent="0.3">
      <c r="A193" s="190"/>
      <c r="B193" s="191"/>
      <c r="C193" s="191"/>
      <c r="D193" s="192"/>
      <c r="E193" s="158"/>
      <c r="F193" s="159"/>
      <c r="G193" s="160"/>
      <c r="H193" s="159"/>
      <c r="I193" s="160"/>
      <c r="J193" s="159"/>
      <c r="K193" s="160"/>
      <c r="L193" s="159"/>
      <c r="M193" s="160"/>
      <c r="N193" s="159"/>
      <c r="O193" s="160"/>
      <c r="P193" s="159"/>
      <c r="Q193" s="160"/>
      <c r="R193" s="159"/>
      <c r="S193" s="160"/>
      <c r="T193" s="159"/>
      <c r="U193" s="160"/>
      <c r="V193" s="159"/>
      <c r="W193" s="160"/>
      <c r="X193" s="159"/>
      <c r="Y193" s="160"/>
      <c r="Z193" s="159"/>
      <c r="AA193" s="160"/>
      <c r="AB193" s="159"/>
      <c r="AC193" s="160"/>
      <c r="AD193" s="159"/>
      <c r="AE193" s="160"/>
      <c r="AF193" s="159"/>
      <c r="AG193" s="160"/>
      <c r="AH193" s="159"/>
      <c r="AI193" s="160"/>
      <c r="AJ193" s="159"/>
      <c r="AK193" s="160"/>
      <c r="AL193" s="159"/>
      <c r="AM193" s="160"/>
      <c r="AN193" s="159"/>
      <c r="AO193" s="160"/>
      <c r="AP193" s="159"/>
      <c r="AQ193" s="160"/>
      <c r="AR193" s="159"/>
      <c r="AS193" s="160"/>
      <c r="AT193" s="159"/>
      <c r="AU193" s="160"/>
      <c r="AV193" s="159"/>
      <c r="AW193" s="160"/>
      <c r="AX193" s="159"/>
      <c r="AY193" s="160"/>
      <c r="AZ193" s="159"/>
      <c r="BA193" s="160"/>
      <c r="BB193" s="159"/>
      <c r="BC193" s="160"/>
      <c r="BD193" s="159"/>
      <c r="BE193" s="160"/>
      <c r="BF193" s="159"/>
      <c r="BG193" s="160"/>
      <c r="BH193" s="159"/>
      <c r="BI193" s="160"/>
      <c r="BJ193" s="159"/>
      <c r="BK193" s="160"/>
      <c r="BL193" s="159"/>
      <c r="BM193" s="160"/>
      <c r="BN193" s="159"/>
      <c r="BO193" s="160"/>
      <c r="BP193" s="159"/>
      <c r="BQ193" s="160"/>
      <c r="BR193" s="159"/>
      <c r="BS193" s="160"/>
      <c r="BT193" s="163"/>
      <c r="BU193" s="58"/>
      <c r="BV193" s="59"/>
      <c r="BW193" s="59"/>
      <c r="BX193" s="59"/>
      <c r="BY193" s="62"/>
      <c r="BZ193" s="62"/>
      <c r="CA193" s="62"/>
      <c r="CB193" s="62"/>
      <c r="CC193" s="62"/>
      <c r="CD193" s="62"/>
      <c r="CE193" s="67"/>
      <c r="CF193" s="67"/>
      <c r="CG193" s="67"/>
      <c r="CH193" s="68"/>
      <c r="CI193" s="5"/>
      <c r="CJ193" s="5"/>
      <c r="CK193" s="5"/>
      <c r="CL193" s="6"/>
      <c r="DH193" s="53"/>
      <c r="DI193" s="47"/>
    </row>
    <row r="194" spans="1:113" ht="6" customHeight="1" x14ac:dyDescent="0.25">
      <c r="A194" s="190"/>
      <c r="B194" s="191"/>
      <c r="C194" s="191"/>
      <c r="D194" s="192"/>
      <c r="E194" s="158"/>
      <c r="F194" s="161"/>
      <c r="G194" s="162"/>
      <c r="H194" s="161"/>
      <c r="I194" s="162"/>
      <c r="J194" s="161"/>
      <c r="K194" s="162"/>
      <c r="L194" s="161"/>
      <c r="M194" s="162"/>
      <c r="N194" s="161"/>
      <c r="O194" s="162"/>
      <c r="P194" s="161"/>
      <c r="Q194" s="162"/>
      <c r="R194" s="161"/>
      <c r="S194" s="162"/>
      <c r="T194" s="161"/>
      <c r="U194" s="162"/>
      <c r="V194" s="161"/>
      <c r="W194" s="162"/>
      <c r="X194" s="161"/>
      <c r="Y194" s="162"/>
      <c r="Z194" s="161"/>
      <c r="AA194" s="162"/>
      <c r="AB194" s="161"/>
      <c r="AC194" s="162"/>
      <c r="AD194" s="161"/>
      <c r="AE194" s="162"/>
      <c r="AF194" s="161"/>
      <c r="AG194" s="162"/>
      <c r="AH194" s="161"/>
      <c r="AI194" s="162"/>
      <c r="AJ194" s="161"/>
      <c r="AK194" s="162"/>
      <c r="AL194" s="161"/>
      <c r="AM194" s="162"/>
      <c r="AN194" s="161"/>
      <c r="AO194" s="162"/>
      <c r="AP194" s="161"/>
      <c r="AQ194" s="162"/>
      <c r="AR194" s="161"/>
      <c r="AS194" s="162"/>
      <c r="AT194" s="161"/>
      <c r="AU194" s="162"/>
      <c r="AV194" s="161"/>
      <c r="AW194" s="162"/>
      <c r="AX194" s="161"/>
      <c r="AY194" s="162"/>
      <c r="AZ194" s="161"/>
      <c r="BA194" s="162"/>
      <c r="BB194" s="161"/>
      <c r="BC194" s="162"/>
      <c r="BD194" s="161"/>
      <c r="BE194" s="162"/>
      <c r="BF194" s="161"/>
      <c r="BG194" s="162"/>
      <c r="BH194" s="161"/>
      <c r="BI194" s="162"/>
      <c r="BJ194" s="161"/>
      <c r="BK194" s="162"/>
      <c r="BL194" s="161"/>
      <c r="BM194" s="162"/>
      <c r="BN194" s="161"/>
      <c r="BO194" s="162"/>
      <c r="BP194" s="161"/>
      <c r="BQ194" s="162"/>
      <c r="BR194" s="161"/>
      <c r="BS194" s="162"/>
      <c r="BT194" s="163"/>
      <c r="BU194" s="374" t="s">
        <v>23</v>
      </c>
      <c r="BV194" s="375"/>
      <c r="BW194" s="376">
        <v>1</v>
      </c>
      <c r="BX194" s="376">
        <v>2</v>
      </c>
      <c r="BY194" s="377">
        <f>IF(AND(CN194&gt;0,CN194&lt;30),INDEX($BY$7:$CG$32,CN194,1),IF(AND(CN194&gt;100,CN194&lt;130),INDEX($BY$54:$CD$63,CN194-100,1),""))</f>
        <v>1.7</v>
      </c>
      <c r="BZ194" s="377"/>
      <c r="CA194" s="377"/>
      <c r="CB194" s="377"/>
      <c r="CC194" s="377"/>
      <c r="CD194" s="378"/>
      <c r="CE194" s="379">
        <v>1.4</v>
      </c>
      <c r="CF194" s="380"/>
      <c r="CG194" s="380"/>
      <c r="CH194" s="381"/>
      <c r="CI194" s="357" t="s">
        <v>37</v>
      </c>
      <c r="CJ194" s="358"/>
      <c r="CK194" s="358"/>
      <c r="CL194" s="359"/>
      <c r="CN194" s="53">
        <f>IF(SUM(BW194:BX194)=0,"",IF(CO194&gt;1,"Erreur",IF(CO194=0,"",SUM(CP194:DG195))))</f>
        <v>101</v>
      </c>
      <c r="CO194" s="53">
        <f>COUNTA(CP194:DG194)-COUNTIF(CP194:DG194,"")</f>
        <v>1</v>
      </c>
      <c r="CP194" s="53" t="str">
        <f>IF(AND(INDEX($BW$7:$BX$32,$CP$66,1)=$BW194,INDEX($BW$7:$BX$32,$CP$66,2)=$BX194),$CP$66,"")</f>
        <v/>
      </c>
      <c r="CQ194" s="53" t="str">
        <f>IF(AND(INDEX($BW$7:$BX$32,$CQ$66,1)=$BW194,INDEX($BW$7:$BX$32,$CQ$66,2)=$BX194),$CQ$66,"")</f>
        <v/>
      </c>
      <c r="CR194" s="53" t="str">
        <f>IF(AND(INDEX($BW$7:$BX$32,$CR$66,1)=$BW194,INDEX($BW$7:$BX$32,$CR$66,2)=$BX194),$CR$66,"")</f>
        <v/>
      </c>
      <c r="CS194" s="53" t="str">
        <f>IF(AND(INDEX($BW$7:$BX$32,$CS$66,1)=$BW194,INDEX($BW$7:$BX$32,$CS$66,2)=$BX194),$CS$66,"")</f>
        <v/>
      </c>
      <c r="CT194" s="53" t="str">
        <f>IF(AND(INDEX($BW$7:$BX$32,$CT$66,1)=$BW194,INDEX($BW$7:$BX$32,$CT$66,2)=$BX194),$CT$66,"")</f>
        <v/>
      </c>
      <c r="CU194" s="53" t="str">
        <f>IF(AND(INDEX($BW$7:$BX$32,$CU$66,1)=$BW194,INDEX($BW$7:$BX$32,$CU$66,2)=$BX194),$CU$66,"")</f>
        <v/>
      </c>
      <c r="CV194" s="53" t="str">
        <f>IF(AND(INDEX($BW$7:$BX$32,$CV$66,1)=$BW194,INDEX($BW$7:$BX$32,$CV$66,2)=$BX194),$CV$66,"")</f>
        <v/>
      </c>
      <c r="CW194" s="53" t="str">
        <f>IF(AND(INDEX($BW$7:$BX$32,$CW$66,1)=$BW194,INDEX($BW$7:$BX$32,$CW$66,2)=$BX194),$CW$66,"")</f>
        <v/>
      </c>
      <c r="CX194" s="53" t="str">
        <f>IF(AND(INDEX($BW$7:$BX$32,$CX$66,1)=$BW194,INDEX($BW$7:$BX$32,$CX$66,2)=$BX194),$CX$66,"")</f>
        <v/>
      </c>
      <c r="CY194" s="53" t="str">
        <f>IF(AND(INDEX($BW$7:$BX$32,$CY$66,1)=$BW194,INDEX($BW$7:$BX$32,$CY$66,2)=$BX194),$CY$66,"")</f>
        <v/>
      </c>
      <c r="CZ194" s="53" t="str">
        <f>IF(AND(INDEX($BW$7:$BX$32,$CZ$66,1)=$BW194,INDEX($BW$7:$BX$32,$CZ$66,2)=$BX194),$CZ$66,"")</f>
        <v/>
      </c>
      <c r="DA194" s="53" t="str">
        <f>IF(AND(INDEX($BW$7:$BX$32,$DA$66,1)=$BW194,INDEX($BW$7:$BX$32,$DA$66,2)=$BX194),$DA$66,"")</f>
        <v/>
      </c>
      <c r="DB194" s="53" t="str">
        <f>IF(AND(INDEX($BW$7:$BX$32,$DB$66,1)=$BW194,INDEX($BW$7:$BX$32,$DB$66,2)=$BX194),$DB$66,"")</f>
        <v/>
      </c>
      <c r="DC194" s="53">
        <f>IF(AND(INDEX($BW$54:$BX$63,$DC$66,1)=$BW194,INDEX($BW$54:$BX$63,$DC$66,2)=$BX194),$DC$66+100,"")</f>
        <v>101</v>
      </c>
      <c r="DD194" s="53" t="str">
        <f>IF(AND(INDEX($BW$54:$BX$63,$DD$66,1)=$BW194,INDEX($BW$54:$BX$63,$DD$66,2)=$BX194),$DD$66+100,"")</f>
        <v/>
      </c>
      <c r="DE194" s="53" t="str">
        <f>IF(AND(INDEX($BW$54:$BX$63,$DE$66,1)=$BW194,INDEX($BW$54:$BX$63,$DE$66,2)=$BX194),$DE$66+100,"")</f>
        <v/>
      </c>
      <c r="DF194" s="53" t="str">
        <f>IF(AND(INDEX($BW$54:$BX$63,$DF$66,1)=$BW194,INDEX($BW$54:$BX$63,$DF$66,2)=$BX194),$DF$66+100,"")</f>
        <v/>
      </c>
      <c r="DG194" s="53" t="str">
        <f>IF(AND(INDEX($BW$54:$BX$63,$DG$66,1)=$BW194,INDEX($BW$54:$BX$63,$DG$66,2)=$BX194),$DG$66+100,"")</f>
        <v/>
      </c>
      <c r="DH194" s="53">
        <f>IF(BY194&lt;&gt;"",IF(BU194="→",BY194,-BY194),"")</f>
        <v>1.7</v>
      </c>
      <c r="DI194" s="47"/>
    </row>
    <row r="195" spans="1:113" ht="6" customHeight="1" x14ac:dyDescent="0.25">
      <c r="A195" s="190"/>
      <c r="B195" s="191"/>
      <c r="C195" s="191"/>
      <c r="D195" s="192"/>
      <c r="E195" s="158"/>
      <c r="F195" s="159"/>
      <c r="G195" s="160"/>
      <c r="H195" s="159"/>
      <c r="I195" s="160"/>
      <c r="J195" s="159"/>
      <c r="K195" s="160"/>
      <c r="L195" s="159"/>
      <c r="M195" s="160"/>
      <c r="N195" s="159"/>
      <c r="O195" s="160"/>
      <c r="P195" s="159"/>
      <c r="Q195" s="160"/>
      <c r="R195" s="159"/>
      <c r="S195" s="160"/>
      <c r="T195" s="159"/>
      <c r="U195" s="160"/>
      <c r="V195" s="159"/>
      <c r="W195" s="160"/>
      <c r="X195" s="159"/>
      <c r="Y195" s="160"/>
      <c r="Z195" s="159"/>
      <c r="AA195" s="160"/>
      <c r="AB195" s="159"/>
      <c r="AC195" s="160"/>
      <c r="AD195" s="159"/>
      <c r="AE195" s="160"/>
      <c r="AF195" s="159"/>
      <c r="AG195" s="160"/>
      <c r="AH195" s="159"/>
      <c r="AI195" s="160"/>
      <c r="AJ195" s="159"/>
      <c r="AK195" s="160"/>
      <c r="AL195" s="159"/>
      <c r="AM195" s="160"/>
      <c r="AN195" s="159"/>
      <c r="AO195" s="160"/>
      <c r="AP195" s="159"/>
      <c r="AQ195" s="160"/>
      <c r="AR195" s="159"/>
      <c r="AS195" s="160"/>
      <c r="AT195" s="159"/>
      <c r="AU195" s="160"/>
      <c r="AV195" s="159"/>
      <c r="AW195" s="160"/>
      <c r="AX195" s="159"/>
      <c r="AY195" s="160"/>
      <c r="AZ195" s="159"/>
      <c r="BA195" s="160"/>
      <c r="BB195" s="159"/>
      <c r="BC195" s="160"/>
      <c r="BD195" s="159"/>
      <c r="BE195" s="160"/>
      <c r="BF195" s="159"/>
      <c r="BG195" s="160"/>
      <c r="BH195" s="159"/>
      <c r="BI195" s="160"/>
      <c r="BJ195" s="159"/>
      <c r="BK195" s="160"/>
      <c r="BL195" s="159"/>
      <c r="BM195" s="160"/>
      <c r="BN195" s="159"/>
      <c r="BO195" s="160"/>
      <c r="BP195" s="159"/>
      <c r="BQ195" s="160"/>
      <c r="BR195" s="159"/>
      <c r="BS195" s="160"/>
      <c r="BT195" s="163"/>
      <c r="BU195" s="179"/>
      <c r="BV195" s="180"/>
      <c r="BW195" s="182"/>
      <c r="BX195" s="182"/>
      <c r="BY195" s="185"/>
      <c r="BZ195" s="185"/>
      <c r="CA195" s="185"/>
      <c r="CB195" s="185"/>
      <c r="CC195" s="185"/>
      <c r="CD195" s="186"/>
      <c r="CE195" s="355"/>
      <c r="CF195" s="341"/>
      <c r="CG195" s="341"/>
      <c r="CH195" s="350"/>
      <c r="CI195" s="360"/>
      <c r="CJ195" s="361"/>
      <c r="CK195" s="361"/>
      <c r="CL195" s="362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47"/>
    </row>
    <row r="196" spans="1:113" ht="6" customHeight="1" x14ac:dyDescent="0.25">
      <c r="A196" s="190"/>
      <c r="B196" s="191"/>
      <c r="C196" s="191"/>
      <c r="D196" s="192"/>
      <c r="E196" s="158"/>
      <c r="F196" s="161"/>
      <c r="G196" s="162"/>
      <c r="H196" s="161"/>
      <c r="I196" s="162"/>
      <c r="J196" s="161"/>
      <c r="K196" s="162"/>
      <c r="L196" s="161"/>
      <c r="M196" s="162"/>
      <c r="N196" s="161"/>
      <c r="O196" s="162"/>
      <c r="P196" s="161"/>
      <c r="Q196" s="162"/>
      <c r="R196" s="161"/>
      <c r="S196" s="162"/>
      <c r="T196" s="161"/>
      <c r="U196" s="162"/>
      <c r="V196" s="161"/>
      <c r="W196" s="162"/>
      <c r="X196" s="161"/>
      <c r="Y196" s="162"/>
      <c r="Z196" s="161"/>
      <c r="AA196" s="162"/>
      <c r="AB196" s="161"/>
      <c r="AC196" s="162"/>
      <c r="AD196" s="161"/>
      <c r="AE196" s="162"/>
      <c r="AF196" s="161"/>
      <c r="AG196" s="162"/>
      <c r="AH196" s="161"/>
      <c r="AI196" s="162"/>
      <c r="AJ196" s="161"/>
      <c r="AK196" s="162"/>
      <c r="AL196" s="161"/>
      <c r="AM196" s="162"/>
      <c r="AN196" s="161"/>
      <c r="AO196" s="162"/>
      <c r="AP196" s="161"/>
      <c r="AQ196" s="162"/>
      <c r="AR196" s="161"/>
      <c r="AS196" s="162"/>
      <c r="AT196" s="161"/>
      <c r="AU196" s="162"/>
      <c r="AV196" s="161"/>
      <c r="AW196" s="162"/>
      <c r="AX196" s="161"/>
      <c r="AY196" s="162"/>
      <c r="AZ196" s="161"/>
      <c r="BA196" s="162"/>
      <c r="BB196" s="161"/>
      <c r="BC196" s="162"/>
      <c r="BD196" s="161"/>
      <c r="BE196" s="162"/>
      <c r="BF196" s="161"/>
      <c r="BG196" s="162"/>
      <c r="BH196" s="161"/>
      <c r="BI196" s="162"/>
      <c r="BJ196" s="161"/>
      <c r="BK196" s="162"/>
      <c r="BL196" s="161"/>
      <c r="BM196" s="162"/>
      <c r="BN196" s="161"/>
      <c r="BO196" s="162"/>
      <c r="BP196" s="161"/>
      <c r="BQ196" s="162"/>
      <c r="BR196" s="161"/>
      <c r="BS196" s="162"/>
      <c r="BT196" s="163"/>
      <c r="BU196" s="169" t="s">
        <v>23</v>
      </c>
      <c r="BV196" s="170"/>
      <c r="BW196" s="126">
        <v>1</v>
      </c>
      <c r="BX196" s="126">
        <v>9</v>
      </c>
      <c r="BY196" s="167">
        <f>DH196</f>
        <v>52.45</v>
      </c>
      <c r="BZ196" s="167"/>
      <c r="CA196" s="167"/>
      <c r="CB196" s="167"/>
      <c r="CC196" s="167"/>
      <c r="CD196" s="168"/>
      <c r="CE196" s="356">
        <f>IF(BU196&lt;&gt;"",CE194-SUM(CE198:CG209),"")</f>
        <v>0.99999999999999989</v>
      </c>
      <c r="CF196" s="343"/>
      <c r="CG196" s="343"/>
      <c r="CH196" s="351"/>
      <c r="CI196" s="363" t="s">
        <v>38</v>
      </c>
      <c r="CJ196" s="364"/>
      <c r="CK196" s="364"/>
      <c r="CL196" s="365"/>
      <c r="CN196" s="53" t="str">
        <f>IF(SUM(BW196:BX196)=0,"",IF(CO196&gt;1,"Erreur",IF(CO196=0,"",SUM(CP196:DG197))))</f>
        <v/>
      </c>
      <c r="CO196" s="53">
        <f>COUNTA(CP196:DG196)-COUNTIF(CP196:DG196,"")</f>
        <v>0</v>
      </c>
      <c r="CP196" s="53" t="str">
        <f>IF(AND(INDEX($BW$7:$BX$32,$CP$66,1)=$BW196,INDEX($BW$7:$BX$32,$CP$66,2)=$BX196),$CP$66,"")</f>
        <v/>
      </c>
      <c r="CQ196" s="53" t="str">
        <f>IF(AND(INDEX($BW$7:$BX$32,$CQ$66,1)=$BW196,INDEX($BW$7:$BX$32,$CQ$66,2)=$BX196),$CQ$66,"")</f>
        <v/>
      </c>
      <c r="CR196" s="53" t="str">
        <f>IF(AND(INDEX($BW$7:$BX$32,$CR$66,1)=$BW196,INDEX($BW$7:$BX$32,$CR$66,2)=$BX196),$CR$66,"")</f>
        <v/>
      </c>
      <c r="CS196" s="53" t="str">
        <f>IF(AND(INDEX($BW$7:$BX$32,$CS$66,1)=$BW196,INDEX($BW$7:$BX$32,$CS$66,2)=$BX196),$CS$66,"")</f>
        <v/>
      </c>
      <c r="CT196" s="53" t="str">
        <f>IF(AND(INDEX($BW$7:$BX$32,$CT$66,1)=$BW196,INDEX($BW$7:$BX$32,$CT$66,2)=$BX196),$CT$66,"")</f>
        <v/>
      </c>
      <c r="CU196" s="53" t="str">
        <f>IF(AND(INDEX($BW$7:$BX$32,$CU$66,1)=$BW196,INDEX($BW$7:$BX$32,$CU$66,2)=$BX196),$CU$66,"")</f>
        <v/>
      </c>
      <c r="CV196" s="53" t="str">
        <f>IF(AND(INDEX($BW$7:$BX$32,$CV$66,1)=$BW196,INDEX($BW$7:$BX$32,$CV$66,2)=$BX196),$CV$66,"")</f>
        <v/>
      </c>
      <c r="CW196" s="53" t="str">
        <f>IF(AND(INDEX($BW$7:$BX$32,$CW$66,1)=$BW196,INDEX($BW$7:$BX$32,$CW$66,2)=$BX196),$CW$66,"")</f>
        <v/>
      </c>
      <c r="CX196" s="53" t="str">
        <f>IF(AND(INDEX($BW$7:$BX$32,$CX$66,1)=$BW196,INDEX($BW$7:$BX$32,$CX$66,2)=$BX196),$CX$66,"")</f>
        <v/>
      </c>
      <c r="CY196" s="53" t="str">
        <f>IF(AND(INDEX($BW$7:$BX$32,$CY$66,1)=$BW196,INDEX($BW$7:$BX$32,$CY$66,2)=$BX196),$CY$66,"")</f>
        <v/>
      </c>
      <c r="CZ196" s="53" t="str">
        <f>IF(AND(INDEX($BW$7:$BX$32,$CZ$66,1)=$BW196,INDEX($BW$7:$BX$32,$CZ$66,2)=$BX196),$CZ$66,"")</f>
        <v/>
      </c>
      <c r="DA196" s="53" t="str">
        <f>IF(AND(INDEX($BW$7:$BX$32,$DA$66,1)=$BW196,INDEX($BW$7:$BX$32,$DA$66,2)=$BX196),$DA$66,"")</f>
        <v/>
      </c>
      <c r="DB196" s="53" t="str">
        <f>IF(AND(INDEX($BW$7:$BX$32,$DB$66,1)=$BW196,INDEX($BW$7:$BX$32,$DB$66,2)=$BX196),$DB$66,"")</f>
        <v/>
      </c>
      <c r="DC196" s="53" t="str">
        <f>IF(AND(INDEX($BW$54:$BX$63,$DC$66,1)=$BW196,INDEX($BW$54:$BX$63,$DC$66,2)=$BX196),$DC$66+100,"")</f>
        <v/>
      </c>
      <c r="DD196" s="53" t="str">
        <f>IF(AND(INDEX($BW$54:$BX$63,$DD$66,1)=$BW196,INDEX($BW$54:$BX$63,$DD$66,2)=$BX196),$DD$66+100,"")</f>
        <v/>
      </c>
      <c r="DE196" s="53" t="str">
        <f>IF(AND(INDEX($BW$54:$BX$63,$DE$66,1)=$BW196,INDEX($BW$54:$BX$63,$DE$66,2)=$BX196),$DE$66+100,"")</f>
        <v/>
      </c>
      <c r="DF196" s="53" t="str">
        <f>IF(AND(INDEX($BW$54:$BX$63,$DF$66,1)=$BW196,INDEX($BW$54:$BX$63,$DF$66,2)=$BX196),$DF$66+100,"")</f>
        <v/>
      </c>
      <c r="DG196" s="53" t="str">
        <f>IF(AND(INDEX($BW$54:$BX$63,$DG$66,1)=$BW196,INDEX($BW$54:$BX$63,$DG$66,2)=$BX196),$DG$66+100,"")</f>
        <v/>
      </c>
      <c r="DH196" s="165">
        <f>IF(BY194&lt;&gt;"",IF(BU196="→",DH194-SUM(DH198:DH203),-DH194+SUM(DH198:DH203)),"")</f>
        <v>52.45</v>
      </c>
      <c r="DI196" s="48"/>
    </row>
    <row r="197" spans="1:113" ht="6" customHeight="1" x14ac:dyDescent="0.25">
      <c r="A197" s="190"/>
      <c r="B197" s="191"/>
      <c r="C197" s="191"/>
      <c r="D197" s="192"/>
      <c r="E197" s="158"/>
      <c r="F197" s="159"/>
      <c r="G197" s="160"/>
      <c r="H197" s="159"/>
      <c r="I197" s="160"/>
      <c r="J197" s="159"/>
      <c r="K197" s="160"/>
      <c r="L197" s="159"/>
      <c r="M197" s="160"/>
      <c r="N197" s="159"/>
      <c r="O197" s="160"/>
      <c r="P197" s="159"/>
      <c r="Q197" s="160"/>
      <c r="R197" s="159"/>
      <c r="S197" s="160"/>
      <c r="T197" s="159"/>
      <c r="U197" s="160"/>
      <c r="V197" s="159"/>
      <c r="W197" s="160"/>
      <c r="X197" s="159"/>
      <c r="Y197" s="160"/>
      <c r="Z197" s="159"/>
      <c r="AA197" s="160"/>
      <c r="AB197" s="159"/>
      <c r="AC197" s="160"/>
      <c r="AD197" s="159"/>
      <c r="AE197" s="160"/>
      <c r="AF197" s="159"/>
      <c r="AG197" s="160"/>
      <c r="AH197" s="159"/>
      <c r="AI197" s="160"/>
      <c r="AJ197" s="159"/>
      <c r="AK197" s="160"/>
      <c r="AL197" s="159"/>
      <c r="AM197" s="160"/>
      <c r="AN197" s="159"/>
      <c r="AO197" s="160"/>
      <c r="AP197" s="159"/>
      <c r="AQ197" s="160"/>
      <c r="AR197" s="159"/>
      <c r="AS197" s="160"/>
      <c r="AT197" s="159"/>
      <c r="AU197" s="160"/>
      <c r="AV197" s="159"/>
      <c r="AW197" s="160"/>
      <c r="AX197" s="159"/>
      <c r="AY197" s="160"/>
      <c r="AZ197" s="159"/>
      <c r="BA197" s="160"/>
      <c r="BB197" s="159"/>
      <c r="BC197" s="160"/>
      <c r="BD197" s="159"/>
      <c r="BE197" s="160"/>
      <c r="BF197" s="159"/>
      <c r="BG197" s="160"/>
      <c r="BH197" s="159"/>
      <c r="BI197" s="160"/>
      <c r="BJ197" s="159"/>
      <c r="BK197" s="160"/>
      <c r="BL197" s="159"/>
      <c r="BM197" s="160"/>
      <c r="BN197" s="159"/>
      <c r="BO197" s="160"/>
      <c r="BP197" s="159"/>
      <c r="BQ197" s="160"/>
      <c r="BR197" s="159"/>
      <c r="BS197" s="160"/>
      <c r="BT197" s="163"/>
      <c r="BU197" s="169"/>
      <c r="BV197" s="170"/>
      <c r="BW197" s="166"/>
      <c r="BX197" s="166"/>
      <c r="BY197" s="167"/>
      <c r="BZ197" s="167"/>
      <c r="CA197" s="167"/>
      <c r="CB197" s="167"/>
      <c r="CC197" s="167"/>
      <c r="CD197" s="168"/>
      <c r="CE197" s="356"/>
      <c r="CF197" s="343"/>
      <c r="CG197" s="343"/>
      <c r="CH197" s="351"/>
      <c r="CI197" s="363"/>
      <c r="CJ197" s="364"/>
      <c r="CK197" s="364"/>
      <c r="CL197" s="365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165"/>
      <c r="DI197" s="48"/>
    </row>
    <row r="198" spans="1:113" ht="6" customHeight="1" x14ac:dyDescent="0.25">
      <c r="A198" s="190"/>
      <c r="B198" s="191"/>
      <c r="C198" s="191"/>
      <c r="D198" s="192"/>
      <c r="E198" s="158"/>
      <c r="F198" s="161"/>
      <c r="G198" s="162"/>
      <c r="H198" s="161"/>
      <c r="I198" s="162"/>
      <c r="J198" s="161"/>
      <c r="K198" s="162"/>
      <c r="L198" s="161"/>
      <c r="M198" s="162"/>
      <c r="N198" s="161"/>
      <c r="O198" s="162"/>
      <c r="P198" s="161"/>
      <c r="Q198" s="162"/>
      <c r="R198" s="161"/>
      <c r="S198" s="162"/>
      <c r="T198" s="161"/>
      <c r="U198" s="162"/>
      <c r="V198" s="161"/>
      <c r="W198" s="162"/>
      <c r="X198" s="161"/>
      <c r="Y198" s="162"/>
      <c r="Z198" s="161"/>
      <c r="AA198" s="162"/>
      <c r="AB198" s="161"/>
      <c r="AC198" s="162"/>
      <c r="AD198" s="161"/>
      <c r="AE198" s="162"/>
      <c r="AF198" s="161"/>
      <c r="AG198" s="162"/>
      <c r="AH198" s="161"/>
      <c r="AI198" s="162"/>
      <c r="AJ198" s="161"/>
      <c r="AK198" s="162"/>
      <c r="AL198" s="161"/>
      <c r="AM198" s="162"/>
      <c r="AN198" s="161"/>
      <c r="AO198" s="162"/>
      <c r="AP198" s="161"/>
      <c r="AQ198" s="162"/>
      <c r="AR198" s="161"/>
      <c r="AS198" s="162"/>
      <c r="AT198" s="161"/>
      <c r="AU198" s="162"/>
      <c r="AV198" s="161"/>
      <c r="AW198" s="162"/>
      <c r="AX198" s="161"/>
      <c r="AY198" s="162"/>
      <c r="AZ198" s="161"/>
      <c r="BA198" s="162"/>
      <c r="BB198" s="161"/>
      <c r="BC198" s="162"/>
      <c r="BD198" s="161"/>
      <c r="BE198" s="162"/>
      <c r="BF198" s="161"/>
      <c r="BG198" s="162"/>
      <c r="BH198" s="161"/>
      <c r="BI198" s="162"/>
      <c r="BJ198" s="161"/>
      <c r="BK198" s="162"/>
      <c r="BL198" s="161"/>
      <c r="BM198" s="162"/>
      <c r="BN198" s="161"/>
      <c r="BO198" s="162"/>
      <c r="BP198" s="161"/>
      <c r="BQ198" s="162"/>
      <c r="BR198" s="161"/>
      <c r="BS198" s="162"/>
      <c r="BT198" s="163"/>
      <c r="BU198" s="148" t="s">
        <v>22</v>
      </c>
      <c r="BV198" s="149"/>
      <c r="BW198" s="152">
        <v>2</v>
      </c>
      <c r="BX198" s="152">
        <v>9</v>
      </c>
      <c r="BY198" s="154">
        <v>50.75</v>
      </c>
      <c r="BZ198" s="155"/>
      <c r="CA198" s="155"/>
      <c r="CB198" s="155"/>
      <c r="CC198" s="155"/>
      <c r="CD198" s="155"/>
      <c r="CE198" s="345">
        <v>0.4</v>
      </c>
      <c r="CF198" s="345"/>
      <c r="CG198" s="345"/>
      <c r="CH198" s="346"/>
      <c r="CI198" s="366" t="s">
        <v>53</v>
      </c>
      <c r="CJ198" s="367"/>
      <c r="CK198" s="367"/>
      <c r="CL198" s="368"/>
      <c r="CN198" s="53" t="str">
        <f>IF(SUM(BW198:BX198)=0,"",IF(CO198&gt;1,"Erreur",IF(CO198=0,"",SUM(CP198:DG199))))</f>
        <v/>
      </c>
      <c r="CO198" s="53">
        <f>COUNTA(CP198:DG198)-COUNTIF(CP198:DG198,"")</f>
        <v>0</v>
      </c>
      <c r="CP198" s="53" t="str">
        <f>IF(AND(INDEX($BW$7:$BX$32,$CP$66,1)=$BW198,INDEX($BW$7:$BX$32,$CP$66,2)=$BX198),$CP$66,"")</f>
        <v/>
      </c>
      <c r="CQ198" s="53" t="str">
        <f>IF(AND(INDEX($BW$7:$BX$32,$CQ$66,1)=$BW198,INDEX($BW$7:$BX$32,$CQ$66,2)=$BX198),$CQ$66,"")</f>
        <v/>
      </c>
      <c r="CR198" s="53" t="str">
        <f>IF(AND(INDEX($BW$7:$BX$32,$CR$66,1)=$BW198,INDEX($BW$7:$BX$32,$CR$66,2)=$BX198),$CR$66,"")</f>
        <v/>
      </c>
      <c r="CS198" s="53" t="str">
        <f>IF(AND(INDEX($BW$7:$BX$32,$CS$66,1)=$BW198,INDEX($BW$7:$BX$32,$CS$66,2)=$BX198),$CS$66,"")</f>
        <v/>
      </c>
      <c r="CT198" s="53" t="str">
        <f>IF(AND(INDEX($BW$7:$BX$32,$CT$66,1)=$BW198,INDEX($BW$7:$BX$32,$CT$66,2)=$BX198),$CT$66,"")</f>
        <v/>
      </c>
      <c r="CU198" s="53" t="str">
        <f>IF(AND(INDEX($BW$7:$BX$32,$CU$66,1)=$BW198,INDEX($BW$7:$BX$32,$CU$66,2)=$BX198),$CU$66,"")</f>
        <v/>
      </c>
      <c r="CV198" s="53" t="str">
        <f>IF(AND(INDEX($BW$7:$BX$32,$CV$66,1)=$BW198,INDEX($BW$7:$BX$32,$CV$66,2)=$BX198),$CV$66,"")</f>
        <v/>
      </c>
      <c r="CW198" s="53" t="str">
        <f>IF(AND(INDEX($BW$7:$BX$32,$CW$66,1)=$BW198,INDEX($BW$7:$BX$32,$CW$66,2)=$BX198),$CW$66,"")</f>
        <v/>
      </c>
      <c r="CX198" s="53" t="str">
        <f>IF(AND(INDEX($BW$7:$BX$32,$CX$66,1)=$BW198,INDEX($BW$7:$BX$32,$CX$66,2)=$BX198),$CX$66,"")</f>
        <v/>
      </c>
      <c r="CY198" s="53" t="str">
        <f>IF(AND(INDEX($BW$7:$BX$32,$CY$66,1)=$BW198,INDEX($BW$7:$BX$32,$CY$66,2)=$BX198),$CY$66,"")</f>
        <v/>
      </c>
      <c r="CZ198" s="53" t="str">
        <f>IF(AND(INDEX($BW$7:$BX$32,$CZ$66,1)=$BW198,INDEX($BW$7:$BX$32,$CZ$66,2)=$BX198),$CZ$66,"")</f>
        <v/>
      </c>
      <c r="DA198" s="53" t="str">
        <f>IF(AND(INDEX($BW$7:$BX$32,$DA$66,1)=$BW198,INDEX($BW$7:$BX$32,$DA$66,2)=$BX198),$DA$66,"")</f>
        <v/>
      </c>
      <c r="DB198" s="53" t="str">
        <f>IF(AND(INDEX($BW$7:$BX$32,$DB$66,1)=$BW198,INDEX($BW$7:$BX$32,$DB$66,2)=$BX198),$DB$66,"")</f>
        <v/>
      </c>
      <c r="DC198" s="53" t="str">
        <f>IF(AND(INDEX($BW$54:$BX$63,$DC$66,1)=$BW198,INDEX($BW$54:$BX$63,$DC$66,2)=$BX198),$DC$66+100,"")</f>
        <v/>
      </c>
      <c r="DD198" s="53" t="str">
        <f>IF(AND(INDEX($BW$54:$BX$63,$DD$66,1)=$BW198,INDEX($BW$54:$BX$63,$DD$66,2)=$BX198),$DD$66+100,"")</f>
        <v/>
      </c>
      <c r="DE198" s="53" t="str">
        <f>IF(AND(INDEX($BW$54:$BX$63,$DE$66,1)=$BW198,INDEX($BW$54:$BX$63,$DE$66,2)=$BX198),$DE$66+100,"")</f>
        <v/>
      </c>
      <c r="DF198" s="53" t="str">
        <f>IF(AND(INDEX($BW$54:$BX$63,$DF$66,1)=$BW198,INDEX($BW$54:$BX$63,$DF$66,2)=$BX198),$DF$66+100,"")</f>
        <v/>
      </c>
      <c r="DG198" s="53" t="str">
        <f>IF(AND(INDEX($BW$54:$BX$63,$DG$66,1)=$BW198,INDEX($BW$54:$BX$63,$DG$66,2)=$BX198),$DG$66+100,"")</f>
        <v/>
      </c>
      <c r="DH198" s="53">
        <f t="shared" ref="DH198" si="667">IF(BY198&lt;&gt;"",IF(BU198="→",BY198,-BY198),"")</f>
        <v>-50.75</v>
      </c>
      <c r="DI198" s="47"/>
    </row>
    <row r="199" spans="1:113" ht="6" customHeight="1" x14ac:dyDescent="0.25">
      <c r="A199" s="190"/>
      <c r="B199" s="191"/>
      <c r="C199" s="191"/>
      <c r="D199" s="192"/>
      <c r="E199" s="158"/>
      <c r="F199" s="159"/>
      <c r="G199" s="160"/>
      <c r="H199" s="159"/>
      <c r="I199" s="160"/>
      <c r="J199" s="159"/>
      <c r="K199" s="160"/>
      <c r="L199" s="159"/>
      <c r="M199" s="160"/>
      <c r="N199" s="159"/>
      <c r="O199" s="160"/>
      <c r="P199" s="159"/>
      <c r="Q199" s="160"/>
      <c r="R199" s="159"/>
      <c r="S199" s="160"/>
      <c r="T199" s="159"/>
      <c r="U199" s="160"/>
      <c r="V199" s="159"/>
      <c r="W199" s="160"/>
      <c r="X199" s="159"/>
      <c r="Y199" s="160"/>
      <c r="Z199" s="159"/>
      <c r="AA199" s="160"/>
      <c r="AB199" s="159"/>
      <c r="AC199" s="160"/>
      <c r="AD199" s="159"/>
      <c r="AE199" s="160"/>
      <c r="AF199" s="159"/>
      <c r="AG199" s="160"/>
      <c r="AH199" s="159"/>
      <c r="AI199" s="160"/>
      <c r="AJ199" s="159"/>
      <c r="AK199" s="160"/>
      <c r="AL199" s="159"/>
      <c r="AM199" s="160"/>
      <c r="AN199" s="159"/>
      <c r="AO199" s="160"/>
      <c r="AP199" s="159"/>
      <c r="AQ199" s="160"/>
      <c r="AR199" s="159"/>
      <c r="AS199" s="160"/>
      <c r="AT199" s="159"/>
      <c r="AU199" s="160"/>
      <c r="AV199" s="159"/>
      <c r="AW199" s="160"/>
      <c r="AX199" s="159"/>
      <c r="AY199" s="160"/>
      <c r="AZ199" s="159"/>
      <c r="BA199" s="160"/>
      <c r="BB199" s="159"/>
      <c r="BC199" s="160"/>
      <c r="BD199" s="159"/>
      <c r="BE199" s="160"/>
      <c r="BF199" s="159"/>
      <c r="BG199" s="160"/>
      <c r="BH199" s="159"/>
      <c r="BI199" s="160"/>
      <c r="BJ199" s="159"/>
      <c r="BK199" s="160"/>
      <c r="BL199" s="159"/>
      <c r="BM199" s="160"/>
      <c r="BN199" s="159"/>
      <c r="BO199" s="160"/>
      <c r="BP199" s="159"/>
      <c r="BQ199" s="160"/>
      <c r="BR199" s="159"/>
      <c r="BS199" s="160"/>
      <c r="BT199" s="163"/>
      <c r="BU199" s="148"/>
      <c r="BV199" s="149"/>
      <c r="BW199" s="164"/>
      <c r="BX199" s="164"/>
      <c r="BY199" s="154"/>
      <c r="BZ199" s="155"/>
      <c r="CA199" s="155"/>
      <c r="CB199" s="155"/>
      <c r="CC199" s="155"/>
      <c r="CD199" s="155"/>
      <c r="CE199" s="345"/>
      <c r="CF199" s="345"/>
      <c r="CG199" s="345"/>
      <c r="CH199" s="346"/>
      <c r="CI199" s="366"/>
      <c r="CJ199" s="367"/>
      <c r="CK199" s="367"/>
      <c r="CL199" s="368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47"/>
    </row>
    <row r="200" spans="1:113" ht="6" customHeight="1" x14ac:dyDescent="0.25">
      <c r="A200" s="190"/>
      <c r="B200" s="191"/>
      <c r="C200" s="191"/>
      <c r="D200" s="192"/>
      <c r="E200" s="158"/>
      <c r="F200" s="161"/>
      <c r="G200" s="162"/>
      <c r="H200" s="161"/>
      <c r="I200" s="162"/>
      <c r="J200" s="161"/>
      <c r="K200" s="162"/>
      <c r="L200" s="161"/>
      <c r="M200" s="162"/>
      <c r="N200" s="161"/>
      <c r="O200" s="162"/>
      <c r="P200" s="161"/>
      <c r="Q200" s="162"/>
      <c r="R200" s="161"/>
      <c r="S200" s="162"/>
      <c r="T200" s="161"/>
      <c r="U200" s="162"/>
      <c r="V200" s="161"/>
      <c r="W200" s="162"/>
      <c r="X200" s="161"/>
      <c r="Y200" s="162"/>
      <c r="Z200" s="161"/>
      <c r="AA200" s="162"/>
      <c r="AB200" s="161"/>
      <c r="AC200" s="162"/>
      <c r="AD200" s="161"/>
      <c r="AE200" s="162"/>
      <c r="AF200" s="161"/>
      <c r="AG200" s="162"/>
      <c r="AH200" s="161"/>
      <c r="AI200" s="162"/>
      <c r="AJ200" s="161"/>
      <c r="AK200" s="162"/>
      <c r="AL200" s="161"/>
      <c r="AM200" s="162"/>
      <c r="AN200" s="161"/>
      <c r="AO200" s="162"/>
      <c r="AP200" s="161"/>
      <c r="AQ200" s="162"/>
      <c r="AR200" s="161"/>
      <c r="AS200" s="162"/>
      <c r="AT200" s="161"/>
      <c r="AU200" s="162"/>
      <c r="AV200" s="161"/>
      <c r="AW200" s="162"/>
      <c r="AX200" s="161"/>
      <c r="AY200" s="162"/>
      <c r="AZ200" s="161"/>
      <c r="BA200" s="162"/>
      <c r="BB200" s="161"/>
      <c r="BC200" s="162"/>
      <c r="BD200" s="161"/>
      <c r="BE200" s="162"/>
      <c r="BF200" s="161"/>
      <c r="BG200" s="162"/>
      <c r="BH200" s="161"/>
      <c r="BI200" s="162"/>
      <c r="BJ200" s="161"/>
      <c r="BK200" s="162"/>
      <c r="BL200" s="161"/>
      <c r="BM200" s="162"/>
      <c r="BN200" s="161"/>
      <c r="BO200" s="162"/>
      <c r="BP200" s="161"/>
      <c r="BQ200" s="162"/>
      <c r="BR200" s="161"/>
      <c r="BS200" s="162"/>
      <c r="BT200" s="163"/>
      <c r="BU200" s="148"/>
      <c r="BV200" s="149"/>
      <c r="BW200" s="152"/>
      <c r="BX200" s="152"/>
      <c r="BY200" s="154"/>
      <c r="BZ200" s="155"/>
      <c r="CA200" s="155"/>
      <c r="CB200" s="155"/>
      <c r="CC200" s="155"/>
      <c r="CD200" s="155"/>
      <c r="CE200" s="345"/>
      <c r="CF200" s="345"/>
      <c r="CG200" s="345"/>
      <c r="CH200" s="346"/>
      <c r="CI200" s="366"/>
      <c r="CJ200" s="367"/>
      <c r="CK200" s="367"/>
      <c r="CL200" s="368"/>
      <c r="CN200" s="53" t="str">
        <f>IF(SUM(BW200:BX200)=0,"",IF(CO200&gt;1,"Erreur",IF(CO200=0,"",SUM(CP200:DG201))))</f>
        <v/>
      </c>
      <c r="CO200" s="53">
        <f>COUNTA(CP200:DG200)-COUNTIF(CP200:DG200,"")</f>
        <v>10</v>
      </c>
      <c r="CP200" s="53" t="str">
        <f>IF(AND(INDEX($BW$7:$BX$32,$CP$66,1)=$BW200,INDEX($BW$7:$BX$32,$CP$66,2)=$BX200),$CP$66,"")</f>
        <v/>
      </c>
      <c r="CQ200" s="53" t="str">
        <f>IF(AND(INDEX($BW$7:$BX$32,$CQ$66,1)=$BW200,INDEX($BW$7:$BX$32,$CQ$66,2)=$BX200),$CQ$66,"")</f>
        <v/>
      </c>
      <c r="CR200" s="53" t="str">
        <f>IF(AND(INDEX($BW$7:$BX$32,$CR$66,1)=$BW200,INDEX($BW$7:$BX$32,$CR$66,2)=$BX200),$CR$66,"")</f>
        <v/>
      </c>
      <c r="CS200" s="53" t="str">
        <f>IF(AND(INDEX($BW$7:$BX$32,$CS$66,1)=$BW200,INDEX($BW$7:$BX$32,$CS$66,2)=$BX200),$CS$66,"")</f>
        <v/>
      </c>
      <c r="CT200" s="53" t="str">
        <f>IF(AND(INDEX($BW$7:$BX$32,$CT$66,1)=$BW200,INDEX($BW$7:$BX$32,$CT$66,2)=$BX200),$CT$66,"")</f>
        <v/>
      </c>
      <c r="CU200" s="53">
        <f>IF(AND(INDEX($BW$7:$BX$32,$CU$66,1)=$BW200,INDEX($BW$7:$BX$32,$CU$66,2)=$BX200),$CU$66,"")</f>
        <v>11</v>
      </c>
      <c r="CV200" s="53">
        <f>IF(AND(INDEX($BW$7:$BX$32,$CV$66,1)=$BW200,INDEX($BW$7:$BX$32,$CV$66,2)=$BX200),$CV$66,"")</f>
        <v>13</v>
      </c>
      <c r="CW200" s="53">
        <f>IF(AND(INDEX($BW$7:$BX$32,$CW$66,1)=$BW200,INDEX($BW$7:$BX$32,$CW$66,2)=$BX200),$CW$66,"")</f>
        <v>15</v>
      </c>
      <c r="CX200" s="53">
        <f>IF(AND(INDEX($BW$7:$BX$32,$CX$66,1)=$BW200,INDEX($BW$7:$BX$32,$CX$66,2)=$BX200),$CX$66,"")</f>
        <v>17</v>
      </c>
      <c r="CY200" s="53">
        <f>IF(AND(INDEX($BW$7:$BX$32,$CY$66,1)=$BW200,INDEX($BW$7:$BX$32,$CY$66,2)=$BX200),$CY$66,"")</f>
        <v>19</v>
      </c>
      <c r="CZ200" s="53">
        <f>IF(AND(INDEX($BW$7:$BX$32,$CZ$66,1)=$BW200,INDEX($BW$7:$BX$32,$CZ$66,2)=$BX200),$CZ$66,"")</f>
        <v>21</v>
      </c>
      <c r="DA200" s="53">
        <f>IF(AND(INDEX($BW$7:$BX$32,$DA$66,1)=$BW200,INDEX($BW$7:$BX$32,$DA$66,2)=$BX200),$DA$66,"")</f>
        <v>23</v>
      </c>
      <c r="DB200" s="53">
        <f>IF(AND(INDEX($BW$7:$BX$32,$DB$66,1)=$BW200,INDEX($BW$7:$BX$32,$DB$66,2)=$BX200),$DB$66,"")</f>
        <v>25</v>
      </c>
      <c r="DC200" s="53" t="str">
        <f>IF(AND(INDEX($BW$54:$BX$63,$DC$66,1)=$BW200,INDEX($BW$54:$BX$63,$DC$66,2)=$BX200),$DC$66+100,"")</f>
        <v/>
      </c>
      <c r="DD200" s="53" t="str">
        <f>IF(AND(INDEX($BW$54:$BX$63,$DD$66,1)=$BW200,INDEX($BW$54:$BX$63,$DD$66,2)=$BX200),$DD$66+100,"")</f>
        <v/>
      </c>
      <c r="DE200" s="53" t="str">
        <f>IF(AND(INDEX($BW$54:$BX$63,$DE$66,1)=$BW200,INDEX($BW$54:$BX$63,$DE$66,2)=$BX200),$DE$66+100,"")</f>
        <v/>
      </c>
      <c r="DF200" s="53">
        <f>IF(AND(INDEX($BW$54:$BX$63,$DF$66,1)=$BW200,INDEX($BW$54:$BX$63,$DF$66,2)=$BX200),$DF$66+100,"")</f>
        <v>107</v>
      </c>
      <c r="DG200" s="53">
        <f>IF(AND(INDEX($BW$54:$BX$63,$DG$66,1)=$BW200,INDEX($BW$54:$BX$63,$DG$66,2)=$BX200),$DG$66+100,"")</f>
        <v>109</v>
      </c>
      <c r="DH200" s="53" t="str">
        <f t="shared" ref="DH200" si="668">IF(BY200&lt;&gt;"",IF(BU200="→",BY200,-BY200),"")</f>
        <v/>
      </c>
      <c r="DI200" s="47"/>
    </row>
    <row r="201" spans="1:113" ht="6" customHeight="1" x14ac:dyDescent="0.25">
      <c r="A201" s="190"/>
      <c r="B201" s="191"/>
      <c r="C201" s="191"/>
      <c r="D201" s="192"/>
      <c r="E201" s="158"/>
      <c r="F201" s="159"/>
      <c r="G201" s="160"/>
      <c r="H201" s="159"/>
      <c r="I201" s="160"/>
      <c r="J201" s="159"/>
      <c r="K201" s="160"/>
      <c r="L201" s="159"/>
      <c r="M201" s="160"/>
      <c r="N201" s="159"/>
      <c r="O201" s="160"/>
      <c r="P201" s="159"/>
      <c r="Q201" s="160"/>
      <c r="R201" s="159"/>
      <c r="S201" s="160"/>
      <c r="T201" s="159"/>
      <c r="U201" s="160"/>
      <c r="V201" s="159"/>
      <c r="W201" s="160"/>
      <c r="X201" s="159"/>
      <c r="Y201" s="160"/>
      <c r="Z201" s="159"/>
      <c r="AA201" s="160"/>
      <c r="AB201" s="159"/>
      <c r="AC201" s="160"/>
      <c r="AD201" s="159"/>
      <c r="AE201" s="160"/>
      <c r="AF201" s="159"/>
      <c r="AG201" s="160"/>
      <c r="AH201" s="159"/>
      <c r="AI201" s="160"/>
      <c r="AJ201" s="159"/>
      <c r="AK201" s="160"/>
      <c r="AL201" s="159"/>
      <c r="AM201" s="160"/>
      <c r="AN201" s="159"/>
      <c r="AO201" s="160"/>
      <c r="AP201" s="159"/>
      <c r="AQ201" s="160"/>
      <c r="AR201" s="159"/>
      <c r="AS201" s="160"/>
      <c r="AT201" s="159"/>
      <c r="AU201" s="160"/>
      <c r="AV201" s="159"/>
      <c r="AW201" s="160"/>
      <c r="AX201" s="159"/>
      <c r="AY201" s="160"/>
      <c r="AZ201" s="159"/>
      <c r="BA201" s="160"/>
      <c r="BB201" s="159"/>
      <c r="BC201" s="160"/>
      <c r="BD201" s="159"/>
      <c r="BE201" s="160"/>
      <c r="BF201" s="159"/>
      <c r="BG201" s="160"/>
      <c r="BH201" s="159"/>
      <c r="BI201" s="160"/>
      <c r="BJ201" s="159"/>
      <c r="BK201" s="160"/>
      <c r="BL201" s="159"/>
      <c r="BM201" s="160"/>
      <c r="BN201" s="159"/>
      <c r="BO201" s="160"/>
      <c r="BP201" s="159"/>
      <c r="BQ201" s="160"/>
      <c r="BR201" s="159"/>
      <c r="BS201" s="160"/>
      <c r="BT201" s="163"/>
      <c r="BU201" s="148"/>
      <c r="BV201" s="149"/>
      <c r="BW201" s="164"/>
      <c r="BX201" s="164"/>
      <c r="BY201" s="154"/>
      <c r="BZ201" s="155"/>
      <c r="CA201" s="155"/>
      <c r="CB201" s="155"/>
      <c r="CC201" s="155"/>
      <c r="CD201" s="155"/>
      <c r="CE201" s="345"/>
      <c r="CF201" s="345"/>
      <c r="CG201" s="345"/>
      <c r="CH201" s="346"/>
      <c r="CI201" s="366"/>
      <c r="CJ201" s="367"/>
      <c r="CK201" s="367"/>
      <c r="CL201" s="368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47"/>
    </row>
    <row r="202" spans="1:113" ht="6" customHeight="1" x14ac:dyDescent="0.25">
      <c r="A202" s="190"/>
      <c r="B202" s="191"/>
      <c r="C202" s="191"/>
      <c r="D202" s="192"/>
      <c r="E202" s="158"/>
      <c r="F202" s="161"/>
      <c r="G202" s="162"/>
      <c r="H202" s="161"/>
      <c r="I202" s="162"/>
      <c r="J202" s="161"/>
      <c r="K202" s="162"/>
      <c r="L202" s="161"/>
      <c r="M202" s="162"/>
      <c r="N202" s="161"/>
      <c r="O202" s="162"/>
      <c r="P202" s="161"/>
      <c r="Q202" s="162"/>
      <c r="R202" s="161"/>
      <c r="S202" s="162"/>
      <c r="T202" s="161"/>
      <c r="U202" s="162"/>
      <c r="V202" s="161"/>
      <c r="W202" s="162"/>
      <c r="X202" s="161"/>
      <c r="Y202" s="162"/>
      <c r="Z202" s="161"/>
      <c r="AA202" s="162"/>
      <c r="AB202" s="161"/>
      <c r="AC202" s="162"/>
      <c r="AD202" s="161"/>
      <c r="AE202" s="162"/>
      <c r="AF202" s="161"/>
      <c r="AG202" s="162"/>
      <c r="AH202" s="161"/>
      <c r="AI202" s="162"/>
      <c r="AJ202" s="161"/>
      <c r="AK202" s="162"/>
      <c r="AL202" s="161"/>
      <c r="AM202" s="162"/>
      <c r="AN202" s="161"/>
      <c r="AO202" s="162"/>
      <c r="AP202" s="161"/>
      <c r="AQ202" s="162"/>
      <c r="AR202" s="161"/>
      <c r="AS202" s="162"/>
      <c r="AT202" s="161"/>
      <c r="AU202" s="162"/>
      <c r="AV202" s="161"/>
      <c r="AW202" s="162"/>
      <c r="AX202" s="161"/>
      <c r="AY202" s="162"/>
      <c r="AZ202" s="161"/>
      <c r="BA202" s="162"/>
      <c r="BB202" s="161"/>
      <c r="BC202" s="162"/>
      <c r="BD202" s="161"/>
      <c r="BE202" s="162"/>
      <c r="BF202" s="161"/>
      <c r="BG202" s="162"/>
      <c r="BH202" s="161"/>
      <c r="BI202" s="162"/>
      <c r="BJ202" s="161"/>
      <c r="BK202" s="162"/>
      <c r="BL202" s="161"/>
      <c r="BM202" s="162"/>
      <c r="BN202" s="161"/>
      <c r="BO202" s="162"/>
      <c r="BP202" s="161"/>
      <c r="BQ202" s="162"/>
      <c r="BR202" s="161"/>
      <c r="BS202" s="162"/>
      <c r="BT202" s="163"/>
      <c r="BU202" s="148"/>
      <c r="BV202" s="149"/>
      <c r="BW202" s="152"/>
      <c r="BX202" s="152"/>
      <c r="BY202" s="154"/>
      <c r="BZ202" s="155"/>
      <c r="CA202" s="155"/>
      <c r="CB202" s="155"/>
      <c r="CC202" s="155"/>
      <c r="CD202" s="155"/>
      <c r="CE202" s="345"/>
      <c r="CF202" s="345"/>
      <c r="CG202" s="345"/>
      <c r="CH202" s="346"/>
      <c r="CI202" s="366"/>
      <c r="CJ202" s="367"/>
      <c r="CK202" s="367"/>
      <c r="CL202" s="368"/>
      <c r="CN202" s="53" t="str">
        <f>IF(SUM(BW202:BX202)=0,"",IF(CO202&gt;1,"Erreur",IF(CO202=0,"",SUM(CP202:DG203))))</f>
        <v/>
      </c>
      <c r="CO202" s="53">
        <f>COUNTA(CP202:DG202)-COUNTIF(CP202:DG202,"")</f>
        <v>10</v>
      </c>
      <c r="CP202" s="53" t="str">
        <f>IF(AND(INDEX($BW$7:$BX$32,$CP$66,1)=$BW202,INDEX($BW$7:$BX$32,$CP$66,2)=$BX202),$CP$66,"")</f>
        <v/>
      </c>
      <c r="CQ202" s="53" t="str">
        <f>IF(AND(INDEX($BW$7:$BX$32,$CQ$66,1)=$BW202,INDEX($BW$7:$BX$32,$CQ$66,2)=$BX202),$CQ$66,"")</f>
        <v/>
      </c>
      <c r="CR202" s="53" t="str">
        <f>IF(AND(INDEX($BW$7:$BX$32,$CR$66,1)=$BW202,INDEX($BW$7:$BX$32,$CR$66,2)=$BX202),$CR$66,"")</f>
        <v/>
      </c>
      <c r="CS202" s="53" t="str">
        <f>IF(AND(INDEX($BW$7:$BX$32,$CS$66,1)=$BW202,INDEX($BW$7:$BX$32,$CS$66,2)=$BX202),$CS$66,"")</f>
        <v/>
      </c>
      <c r="CT202" s="53" t="str">
        <f>IF(AND(INDEX($BW$7:$BX$32,$CT$66,1)=$BW202,INDEX($BW$7:$BX$32,$CT$66,2)=$BX202),$CT$66,"")</f>
        <v/>
      </c>
      <c r="CU202" s="53">
        <f>IF(AND(INDEX($BW$7:$BX$32,$CU$66,1)=$BW202,INDEX($BW$7:$BX$32,$CU$66,2)=$BX202),$CU$66,"")</f>
        <v>11</v>
      </c>
      <c r="CV202" s="53">
        <f>IF(AND(INDEX($BW$7:$BX$32,$CV$66,1)=$BW202,INDEX($BW$7:$BX$32,$CV$66,2)=$BX202),$CV$66,"")</f>
        <v>13</v>
      </c>
      <c r="CW202" s="53">
        <f>IF(AND(INDEX($BW$7:$BX$32,$CW$66,1)=$BW202,INDEX($BW$7:$BX$32,$CW$66,2)=$BX202),$CW$66,"")</f>
        <v>15</v>
      </c>
      <c r="CX202" s="53">
        <f>IF(AND(INDEX($BW$7:$BX$32,$CX$66,1)=$BW202,INDEX($BW$7:$BX$32,$CX$66,2)=$BX202),$CX$66,"")</f>
        <v>17</v>
      </c>
      <c r="CY202" s="53">
        <f>IF(AND(INDEX($BW$7:$BX$32,$CY$66,1)=$BW202,INDEX($BW$7:$BX$32,$CY$66,2)=$BX202),$CY$66,"")</f>
        <v>19</v>
      </c>
      <c r="CZ202" s="53">
        <f>IF(AND(INDEX($BW$7:$BX$32,$CZ$66,1)=$BW202,INDEX($BW$7:$BX$32,$CZ$66,2)=$BX202),$CZ$66,"")</f>
        <v>21</v>
      </c>
      <c r="DA202" s="53">
        <f>IF(AND(INDEX($BW$7:$BX$32,$DA$66,1)=$BW202,INDEX($BW$7:$BX$32,$DA$66,2)=$BX202),$DA$66,"")</f>
        <v>23</v>
      </c>
      <c r="DB202" s="53">
        <f>IF(AND(INDEX($BW$7:$BX$32,$DB$66,1)=$BW202,INDEX($BW$7:$BX$32,$DB$66,2)=$BX202),$DB$66,"")</f>
        <v>25</v>
      </c>
      <c r="DC202" s="53" t="str">
        <f>IF(AND(INDEX($BW$54:$BX$63,$DC$66,1)=$BW202,INDEX($BW$54:$BX$63,$DC$66,2)=$BX202),$DC$66+100,"")</f>
        <v/>
      </c>
      <c r="DD202" s="53" t="str">
        <f>IF(AND(INDEX($BW$54:$BX$63,$DD$66,1)=$BW202,INDEX($BW$54:$BX$63,$DD$66,2)=$BX202),$DD$66+100,"")</f>
        <v/>
      </c>
      <c r="DE202" s="53" t="str">
        <f>IF(AND(INDEX($BW$54:$BX$63,$DE$66,1)=$BW202,INDEX($BW$54:$BX$63,$DE$66,2)=$BX202),$DE$66+100,"")</f>
        <v/>
      </c>
      <c r="DF202" s="53">
        <f>IF(AND(INDEX($BW$54:$BX$63,$DF$66,1)=$BW202,INDEX($BW$54:$BX$63,$DF$66,2)=$BX202),$DF$66+100,"")</f>
        <v>107</v>
      </c>
      <c r="DG202" s="53">
        <f>IF(AND(INDEX($BW$54:$BX$63,$DG$66,1)=$BW202,INDEX($BW$54:$BX$63,$DG$66,2)=$BX202),$DG$66+100,"")</f>
        <v>109</v>
      </c>
      <c r="DH202" s="53" t="str">
        <f t="shared" ref="DH202" si="669">IF(BY202&lt;&gt;"",IF(BU202="→",BY202,-BY202),"")</f>
        <v/>
      </c>
      <c r="DI202" s="47"/>
    </row>
    <row r="203" spans="1:113" ht="6" customHeight="1" x14ac:dyDescent="0.25">
      <c r="A203" s="190"/>
      <c r="B203" s="191"/>
      <c r="C203" s="191"/>
      <c r="D203" s="192"/>
      <c r="E203" s="158"/>
      <c r="F203" s="159"/>
      <c r="G203" s="160"/>
      <c r="H203" s="159"/>
      <c r="I203" s="160"/>
      <c r="J203" s="159"/>
      <c r="K203" s="160"/>
      <c r="L203" s="159"/>
      <c r="M203" s="160"/>
      <c r="N203" s="159"/>
      <c r="O203" s="160"/>
      <c r="P203" s="159"/>
      <c r="Q203" s="160"/>
      <c r="R203" s="159"/>
      <c r="S203" s="160"/>
      <c r="T203" s="159"/>
      <c r="U203" s="160"/>
      <c r="V203" s="159"/>
      <c r="W203" s="160"/>
      <c r="X203" s="159"/>
      <c r="Y203" s="160"/>
      <c r="Z203" s="159"/>
      <c r="AA203" s="160"/>
      <c r="AB203" s="159"/>
      <c r="AC203" s="160"/>
      <c r="AD203" s="159"/>
      <c r="AE203" s="160"/>
      <c r="AF203" s="159"/>
      <c r="AG203" s="160"/>
      <c r="AH203" s="159"/>
      <c r="AI203" s="160"/>
      <c r="AJ203" s="159"/>
      <c r="AK203" s="160"/>
      <c r="AL203" s="159"/>
      <c r="AM203" s="160"/>
      <c r="AN203" s="159"/>
      <c r="AO203" s="160"/>
      <c r="AP203" s="159"/>
      <c r="AQ203" s="160"/>
      <c r="AR203" s="159"/>
      <c r="AS203" s="160"/>
      <c r="AT203" s="159"/>
      <c r="AU203" s="160"/>
      <c r="AV203" s="159"/>
      <c r="AW203" s="160"/>
      <c r="AX203" s="159"/>
      <c r="AY203" s="160"/>
      <c r="AZ203" s="159"/>
      <c r="BA203" s="160"/>
      <c r="BB203" s="159"/>
      <c r="BC203" s="160"/>
      <c r="BD203" s="159"/>
      <c r="BE203" s="160"/>
      <c r="BF203" s="159"/>
      <c r="BG203" s="160"/>
      <c r="BH203" s="159"/>
      <c r="BI203" s="160"/>
      <c r="BJ203" s="159"/>
      <c r="BK203" s="160"/>
      <c r="BL203" s="159"/>
      <c r="BM203" s="160"/>
      <c r="BN203" s="159"/>
      <c r="BO203" s="160"/>
      <c r="BP203" s="159"/>
      <c r="BQ203" s="160"/>
      <c r="BR203" s="159"/>
      <c r="BS203" s="160"/>
      <c r="BT203" s="163"/>
      <c r="BU203" s="148"/>
      <c r="BV203" s="149"/>
      <c r="BW203" s="164"/>
      <c r="BX203" s="164"/>
      <c r="BY203" s="154"/>
      <c r="BZ203" s="155"/>
      <c r="CA203" s="155"/>
      <c r="CB203" s="155"/>
      <c r="CC203" s="155"/>
      <c r="CD203" s="155"/>
      <c r="CE203" s="345"/>
      <c r="CF203" s="345"/>
      <c r="CG203" s="345"/>
      <c r="CH203" s="346"/>
      <c r="CI203" s="366"/>
      <c r="CJ203" s="367"/>
      <c r="CK203" s="367"/>
      <c r="CL203" s="368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47"/>
    </row>
    <row r="204" spans="1:113" ht="6" customHeight="1" x14ac:dyDescent="0.25">
      <c r="A204" s="190"/>
      <c r="B204" s="191"/>
      <c r="C204" s="191"/>
      <c r="D204" s="192"/>
      <c r="E204" s="158"/>
      <c r="F204" s="161"/>
      <c r="G204" s="162"/>
      <c r="H204" s="161"/>
      <c r="I204" s="162"/>
      <c r="J204" s="161"/>
      <c r="K204" s="162"/>
      <c r="L204" s="161"/>
      <c r="M204" s="162"/>
      <c r="N204" s="161"/>
      <c r="O204" s="162"/>
      <c r="P204" s="161"/>
      <c r="Q204" s="162"/>
      <c r="R204" s="161"/>
      <c r="S204" s="162"/>
      <c r="T204" s="161"/>
      <c r="U204" s="162"/>
      <c r="V204" s="161"/>
      <c r="W204" s="162"/>
      <c r="X204" s="161"/>
      <c r="Y204" s="162"/>
      <c r="Z204" s="161"/>
      <c r="AA204" s="162"/>
      <c r="AB204" s="161"/>
      <c r="AC204" s="162"/>
      <c r="AD204" s="161"/>
      <c r="AE204" s="162"/>
      <c r="AF204" s="161"/>
      <c r="AG204" s="162"/>
      <c r="AH204" s="161"/>
      <c r="AI204" s="162"/>
      <c r="AJ204" s="161"/>
      <c r="AK204" s="162"/>
      <c r="AL204" s="161"/>
      <c r="AM204" s="162"/>
      <c r="AN204" s="161"/>
      <c r="AO204" s="162"/>
      <c r="AP204" s="161"/>
      <c r="AQ204" s="162"/>
      <c r="AR204" s="161"/>
      <c r="AS204" s="162"/>
      <c r="AT204" s="161"/>
      <c r="AU204" s="162"/>
      <c r="AV204" s="161"/>
      <c r="AW204" s="162"/>
      <c r="AX204" s="161"/>
      <c r="AY204" s="162"/>
      <c r="AZ204" s="161"/>
      <c r="BA204" s="162"/>
      <c r="BB204" s="161"/>
      <c r="BC204" s="162"/>
      <c r="BD204" s="161"/>
      <c r="BE204" s="162"/>
      <c r="BF204" s="161"/>
      <c r="BG204" s="162"/>
      <c r="BH204" s="161"/>
      <c r="BI204" s="162"/>
      <c r="BJ204" s="161"/>
      <c r="BK204" s="162"/>
      <c r="BL204" s="161"/>
      <c r="BM204" s="162"/>
      <c r="BN204" s="161"/>
      <c r="BO204" s="162"/>
      <c r="BP204" s="161"/>
      <c r="BQ204" s="162"/>
      <c r="BR204" s="161"/>
      <c r="BS204" s="162"/>
      <c r="BT204" s="163"/>
      <c r="BU204" s="148"/>
      <c r="BV204" s="149"/>
      <c r="BW204" s="152"/>
      <c r="BX204" s="152"/>
      <c r="BY204" s="154"/>
      <c r="BZ204" s="155"/>
      <c r="CA204" s="155"/>
      <c r="CB204" s="155"/>
      <c r="CC204" s="155"/>
      <c r="CD204" s="155"/>
      <c r="CE204" s="345"/>
      <c r="CF204" s="345"/>
      <c r="CG204" s="345"/>
      <c r="CH204" s="346"/>
      <c r="CI204" s="366"/>
      <c r="CJ204" s="367"/>
      <c r="CK204" s="367"/>
      <c r="CL204" s="368"/>
      <c r="CN204" s="53" t="str">
        <f>IF(SUM(BW204:BX204)=0,"",IF(CO204&gt;1,"Erreur",IF(CO204=0,"",SUM(CP204:DG205))))</f>
        <v/>
      </c>
      <c r="CO204" s="53">
        <f>COUNTA(CP204:DG204)-COUNTIF(CP204:DG204,"")</f>
        <v>10</v>
      </c>
      <c r="CP204" s="53" t="str">
        <f>IF(AND(INDEX($BW$7:$BX$32,$CP$66,1)=$BW204,INDEX($BW$7:$BX$32,$CP$66,2)=$BX204),$CP$66,"")</f>
        <v/>
      </c>
      <c r="CQ204" s="53" t="str">
        <f>IF(AND(INDEX($BW$7:$BX$32,$CQ$66,1)=$BW204,INDEX($BW$7:$BX$32,$CQ$66,2)=$BX204),$CQ$66,"")</f>
        <v/>
      </c>
      <c r="CR204" s="53" t="str">
        <f>IF(AND(INDEX($BW$7:$BX$32,$CR$66,1)=$BW204,INDEX($BW$7:$BX$32,$CR$66,2)=$BX204),$CR$66,"")</f>
        <v/>
      </c>
      <c r="CS204" s="53" t="str">
        <f>IF(AND(INDEX($BW$7:$BX$32,$CS$66,1)=$BW204,INDEX($BW$7:$BX$32,$CS$66,2)=$BX204),$CS$66,"")</f>
        <v/>
      </c>
      <c r="CT204" s="53" t="str">
        <f>IF(AND(INDEX($BW$7:$BX$32,$CT$66,1)=$BW204,INDEX($BW$7:$BX$32,$CT$66,2)=$BX204),$CT$66,"")</f>
        <v/>
      </c>
      <c r="CU204" s="53">
        <f>IF(AND(INDEX($BW$7:$BX$32,$CU$66,1)=$BW204,INDEX($BW$7:$BX$32,$CU$66,2)=$BX204),$CU$66,"")</f>
        <v>11</v>
      </c>
      <c r="CV204" s="53">
        <f>IF(AND(INDEX($BW$7:$BX$32,$CV$66,1)=$BW204,INDEX($BW$7:$BX$32,$CV$66,2)=$BX204),$CV$66,"")</f>
        <v>13</v>
      </c>
      <c r="CW204" s="53">
        <f>IF(AND(INDEX($BW$7:$BX$32,$CW$66,1)=$BW204,INDEX($BW$7:$BX$32,$CW$66,2)=$BX204),$CW$66,"")</f>
        <v>15</v>
      </c>
      <c r="CX204" s="53">
        <f>IF(AND(INDEX($BW$7:$BX$32,$CX$66,1)=$BW204,INDEX($BW$7:$BX$32,$CX$66,2)=$BX204),$CX$66,"")</f>
        <v>17</v>
      </c>
      <c r="CY204" s="53">
        <f>IF(AND(INDEX($BW$7:$BX$32,$CY$66,1)=$BW204,INDEX($BW$7:$BX$32,$CY$66,2)=$BX204),$CY$66,"")</f>
        <v>19</v>
      </c>
      <c r="CZ204" s="53">
        <f>IF(AND(INDEX($BW$7:$BX$32,$CZ$66,1)=$BW204,INDEX($BW$7:$BX$32,$CZ$66,2)=$BX204),$CZ$66,"")</f>
        <v>21</v>
      </c>
      <c r="DA204" s="53">
        <f>IF(AND(INDEX($BW$7:$BX$32,$DA$66,1)=$BW204,INDEX($BW$7:$BX$32,$DA$66,2)=$BX204),$DA$66,"")</f>
        <v>23</v>
      </c>
      <c r="DB204" s="53">
        <f>IF(AND(INDEX($BW$7:$BX$32,$DB$66,1)=$BW204,INDEX($BW$7:$BX$32,$DB$66,2)=$BX204),$DB$66,"")</f>
        <v>25</v>
      </c>
      <c r="DC204" s="53" t="str">
        <f>IF(AND(INDEX($BW$54:$BX$63,$DC$66,1)=$BW204,INDEX($BW$54:$BX$63,$DC$66,2)=$BX204),$DC$66+100,"")</f>
        <v/>
      </c>
      <c r="DD204" s="53" t="str">
        <f>IF(AND(INDEX($BW$54:$BX$63,$DD$66,1)=$BW204,INDEX($BW$54:$BX$63,$DD$66,2)=$BX204),$DD$66+100,"")</f>
        <v/>
      </c>
      <c r="DE204" s="53" t="str">
        <f>IF(AND(INDEX($BW$54:$BX$63,$DE$66,1)=$BW204,INDEX($BW$54:$BX$63,$DE$66,2)=$BX204),$DE$66+100,"")</f>
        <v/>
      </c>
      <c r="DF204" s="53">
        <f>IF(AND(INDEX($BW$54:$BX$63,$DF$66,1)=$BW204,INDEX($BW$54:$BX$63,$DF$66,2)=$BX204),$DF$66+100,"")</f>
        <v>107</v>
      </c>
      <c r="DG204" s="53">
        <f>IF(AND(INDEX($BW$54:$BX$63,$DG$66,1)=$BW204,INDEX($BW$54:$BX$63,$DG$66,2)=$BX204),$DG$66+100,"")</f>
        <v>109</v>
      </c>
      <c r="DH204" s="53" t="str">
        <f t="shared" ref="DH204" si="670">IF(BY204&lt;&gt;"",IF(BU204="→",BY204,-BY204),"")</f>
        <v/>
      </c>
      <c r="DI204" s="47"/>
    </row>
    <row r="205" spans="1:113" ht="6" customHeight="1" x14ac:dyDescent="0.25">
      <c r="A205" s="190"/>
      <c r="B205" s="191"/>
      <c r="C205" s="191"/>
      <c r="D205" s="192"/>
      <c r="E205" s="158"/>
      <c r="F205" s="159"/>
      <c r="G205" s="160"/>
      <c r="H205" s="159"/>
      <c r="I205" s="160"/>
      <c r="J205" s="159"/>
      <c r="K205" s="160"/>
      <c r="L205" s="159"/>
      <c r="M205" s="160"/>
      <c r="N205" s="159"/>
      <c r="O205" s="160"/>
      <c r="P205" s="159"/>
      <c r="Q205" s="160"/>
      <c r="R205" s="159"/>
      <c r="S205" s="160"/>
      <c r="T205" s="159"/>
      <c r="U205" s="160"/>
      <c r="V205" s="159"/>
      <c r="W205" s="160"/>
      <c r="X205" s="159"/>
      <c r="Y205" s="160"/>
      <c r="Z205" s="159"/>
      <c r="AA205" s="160"/>
      <c r="AB205" s="159"/>
      <c r="AC205" s="160"/>
      <c r="AD205" s="159"/>
      <c r="AE205" s="160"/>
      <c r="AF205" s="159"/>
      <c r="AG205" s="160"/>
      <c r="AH205" s="159"/>
      <c r="AI205" s="160"/>
      <c r="AJ205" s="159"/>
      <c r="AK205" s="160"/>
      <c r="AL205" s="159"/>
      <c r="AM205" s="160"/>
      <c r="AN205" s="159"/>
      <c r="AO205" s="160"/>
      <c r="AP205" s="159"/>
      <c r="AQ205" s="160"/>
      <c r="AR205" s="159"/>
      <c r="AS205" s="160"/>
      <c r="AT205" s="159"/>
      <c r="AU205" s="160"/>
      <c r="AV205" s="159"/>
      <c r="AW205" s="160"/>
      <c r="AX205" s="159"/>
      <c r="AY205" s="160"/>
      <c r="AZ205" s="159"/>
      <c r="BA205" s="160"/>
      <c r="BB205" s="159"/>
      <c r="BC205" s="160"/>
      <c r="BD205" s="159"/>
      <c r="BE205" s="160"/>
      <c r="BF205" s="159"/>
      <c r="BG205" s="160"/>
      <c r="BH205" s="159"/>
      <c r="BI205" s="160"/>
      <c r="BJ205" s="159"/>
      <c r="BK205" s="160"/>
      <c r="BL205" s="159"/>
      <c r="BM205" s="160"/>
      <c r="BN205" s="159"/>
      <c r="BO205" s="160"/>
      <c r="BP205" s="159"/>
      <c r="BQ205" s="160"/>
      <c r="BR205" s="159"/>
      <c r="BS205" s="160"/>
      <c r="BT205" s="163"/>
      <c r="BU205" s="148"/>
      <c r="BV205" s="149"/>
      <c r="BW205" s="164"/>
      <c r="BX205" s="164"/>
      <c r="BY205" s="154"/>
      <c r="BZ205" s="155"/>
      <c r="CA205" s="155"/>
      <c r="CB205" s="155"/>
      <c r="CC205" s="155"/>
      <c r="CD205" s="155"/>
      <c r="CE205" s="345"/>
      <c r="CF205" s="345"/>
      <c r="CG205" s="345"/>
      <c r="CH205" s="346"/>
      <c r="CI205" s="366"/>
      <c r="CJ205" s="367"/>
      <c r="CK205" s="367"/>
      <c r="CL205" s="368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47"/>
    </row>
    <row r="206" spans="1:113" ht="6" customHeight="1" x14ac:dyDescent="0.25">
      <c r="A206" s="190"/>
      <c r="B206" s="191"/>
      <c r="C206" s="191"/>
      <c r="D206" s="192"/>
      <c r="E206" s="158"/>
      <c r="F206" s="161"/>
      <c r="G206" s="162"/>
      <c r="H206" s="161"/>
      <c r="I206" s="162"/>
      <c r="J206" s="161"/>
      <c r="K206" s="162"/>
      <c r="L206" s="161"/>
      <c r="M206" s="162"/>
      <c r="N206" s="161"/>
      <c r="O206" s="162"/>
      <c r="P206" s="161"/>
      <c r="Q206" s="162"/>
      <c r="R206" s="161"/>
      <c r="S206" s="162"/>
      <c r="T206" s="161"/>
      <c r="U206" s="162"/>
      <c r="V206" s="161"/>
      <c r="W206" s="162"/>
      <c r="X206" s="161"/>
      <c r="Y206" s="162"/>
      <c r="Z206" s="161"/>
      <c r="AA206" s="162"/>
      <c r="AB206" s="161"/>
      <c r="AC206" s="162"/>
      <c r="AD206" s="161"/>
      <c r="AE206" s="162"/>
      <c r="AF206" s="161"/>
      <c r="AG206" s="162"/>
      <c r="AH206" s="161"/>
      <c r="AI206" s="162"/>
      <c r="AJ206" s="161"/>
      <c r="AK206" s="162"/>
      <c r="AL206" s="161"/>
      <c r="AM206" s="162"/>
      <c r="AN206" s="161"/>
      <c r="AO206" s="162"/>
      <c r="AP206" s="161"/>
      <c r="AQ206" s="162"/>
      <c r="AR206" s="161"/>
      <c r="AS206" s="162"/>
      <c r="AT206" s="161"/>
      <c r="AU206" s="162"/>
      <c r="AV206" s="161"/>
      <c r="AW206" s="162"/>
      <c r="AX206" s="161"/>
      <c r="AY206" s="162"/>
      <c r="AZ206" s="161"/>
      <c r="BA206" s="162"/>
      <c r="BB206" s="161"/>
      <c r="BC206" s="162"/>
      <c r="BD206" s="161"/>
      <c r="BE206" s="162"/>
      <c r="BF206" s="161"/>
      <c r="BG206" s="162"/>
      <c r="BH206" s="161"/>
      <c r="BI206" s="162"/>
      <c r="BJ206" s="161"/>
      <c r="BK206" s="162"/>
      <c r="BL206" s="161"/>
      <c r="BM206" s="162"/>
      <c r="BN206" s="161"/>
      <c r="BO206" s="162"/>
      <c r="BP206" s="161"/>
      <c r="BQ206" s="162"/>
      <c r="BR206" s="161"/>
      <c r="BS206" s="162"/>
      <c r="BT206" s="163"/>
      <c r="BU206" s="148"/>
      <c r="BV206" s="149"/>
      <c r="BW206" s="152"/>
      <c r="BX206" s="152"/>
      <c r="BY206" s="154"/>
      <c r="BZ206" s="155"/>
      <c r="CA206" s="155"/>
      <c r="CB206" s="155"/>
      <c r="CC206" s="155"/>
      <c r="CD206" s="155"/>
      <c r="CE206" s="345"/>
      <c r="CF206" s="345"/>
      <c r="CG206" s="345"/>
      <c r="CH206" s="346"/>
      <c r="CI206" s="366"/>
      <c r="CJ206" s="367"/>
      <c r="CK206" s="367"/>
      <c r="CL206" s="368"/>
      <c r="CN206" s="53" t="str">
        <f>IF(SUM(BW206:BX206)=0,"",IF(CO206&gt;1,"Erreur",IF(CO206=0,"",SUM(CP206:DG207))))</f>
        <v/>
      </c>
      <c r="CO206" s="53">
        <f>COUNTA(CP206:DG206)-COUNTIF(CP206:DG206,"")</f>
        <v>10</v>
      </c>
      <c r="CP206" s="53" t="str">
        <f>IF(AND(INDEX($BW$7:$BX$32,$CP$66,1)=$BW206,INDEX($BW$7:$BX$32,$CP$66,2)=$BX206),$CP$66,"")</f>
        <v/>
      </c>
      <c r="CQ206" s="53" t="str">
        <f>IF(AND(INDEX($BW$7:$BX$32,$CQ$66,1)=$BW206,INDEX($BW$7:$BX$32,$CQ$66,2)=$BX206),$CQ$66,"")</f>
        <v/>
      </c>
      <c r="CR206" s="53" t="str">
        <f>IF(AND(INDEX($BW$7:$BX$32,$CR$66,1)=$BW206,INDEX($BW$7:$BX$32,$CR$66,2)=$BX206),$CR$66,"")</f>
        <v/>
      </c>
      <c r="CS206" s="53" t="str">
        <f>IF(AND(INDEX($BW$7:$BX$32,$CS$66,1)=$BW206,INDEX($BW$7:$BX$32,$CS$66,2)=$BX206),$CS$66,"")</f>
        <v/>
      </c>
      <c r="CT206" s="53" t="str">
        <f>IF(AND(INDEX($BW$7:$BX$32,$CT$66,1)=$BW206,INDEX($BW$7:$BX$32,$CT$66,2)=$BX206),$CT$66,"")</f>
        <v/>
      </c>
      <c r="CU206" s="53">
        <f>IF(AND(INDEX($BW$7:$BX$32,$CU$66,1)=$BW206,INDEX($BW$7:$BX$32,$CU$66,2)=$BX206),$CU$66,"")</f>
        <v>11</v>
      </c>
      <c r="CV206" s="53">
        <f>IF(AND(INDEX($BW$7:$BX$32,$CV$66,1)=$BW206,INDEX($BW$7:$BX$32,$CV$66,2)=$BX206),$CV$66,"")</f>
        <v>13</v>
      </c>
      <c r="CW206" s="53">
        <f>IF(AND(INDEX($BW$7:$BX$32,$CW$66,1)=$BW206,INDEX($BW$7:$BX$32,$CW$66,2)=$BX206),$CW$66,"")</f>
        <v>15</v>
      </c>
      <c r="CX206" s="53">
        <f>IF(AND(INDEX($BW$7:$BX$32,$CX$66,1)=$BW206,INDEX($BW$7:$BX$32,$CX$66,2)=$BX206),$CX$66,"")</f>
        <v>17</v>
      </c>
      <c r="CY206" s="53">
        <f>IF(AND(INDEX($BW$7:$BX$32,$CY$66,1)=$BW206,INDEX($BW$7:$BX$32,$CY$66,2)=$BX206),$CY$66,"")</f>
        <v>19</v>
      </c>
      <c r="CZ206" s="53">
        <f>IF(AND(INDEX($BW$7:$BX$32,$CZ$66,1)=$BW206,INDEX($BW$7:$BX$32,$CZ$66,2)=$BX206),$CZ$66,"")</f>
        <v>21</v>
      </c>
      <c r="DA206" s="53">
        <f>IF(AND(INDEX($BW$7:$BX$32,$DA$66,1)=$BW206,INDEX($BW$7:$BX$32,$DA$66,2)=$BX206),$DA$66,"")</f>
        <v>23</v>
      </c>
      <c r="DB206" s="53">
        <f>IF(AND(INDEX($BW$7:$BX$32,$DB$66,1)=$BW206,INDEX($BW$7:$BX$32,$DB$66,2)=$BX206),$DB$66,"")</f>
        <v>25</v>
      </c>
      <c r="DC206" s="53" t="str">
        <f>IF(AND(INDEX($BW$54:$BX$63,$DC$66,1)=$BW206,INDEX($BW$54:$BX$63,$DC$66,2)=$BX206),$DC$66+100,"")</f>
        <v/>
      </c>
      <c r="DD206" s="53" t="str">
        <f>IF(AND(INDEX($BW$54:$BX$63,$DD$66,1)=$BW206,INDEX($BW$54:$BX$63,$DD$66,2)=$BX206),$DD$66+100,"")</f>
        <v/>
      </c>
      <c r="DE206" s="53" t="str">
        <f>IF(AND(INDEX($BW$54:$BX$63,$DE$66,1)=$BW206,INDEX($BW$54:$BX$63,$DE$66,2)=$BX206),$DE$66+100,"")</f>
        <v/>
      </c>
      <c r="DF206" s="53">
        <f>IF(AND(INDEX($BW$54:$BX$63,$DF$66,1)=$BW206,INDEX($BW$54:$BX$63,$DF$66,2)=$BX206),$DF$66+100,"")</f>
        <v>107</v>
      </c>
      <c r="DG206" s="53">
        <f>IF(AND(INDEX($BW$54:$BX$63,$DG$66,1)=$BW206,INDEX($BW$54:$BX$63,$DG$66,2)=$BX206),$DG$66+100,"")</f>
        <v>109</v>
      </c>
      <c r="DH206" s="53" t="str">
        <f t="shared" ref="DH206" si="671">IF(BY206&lt;&gt;"",IF(BU206="→",BY206,-BY206),"")</f>
        <v/>
      </c>
      <c r="DI206" s="47"/>
    </row>
    <row r="207" spans="1:113" ht="6" customHeight="1" x14ac:dyDescent="0.25">
      <c r="A207" s="190"/>
      <c r="B207" s="191"/>
      <c r="C207" s="191"/>
      <c r="D207" s="192"/>
      <c r="E207" s="158"/>
      <c r="F207" s="159"/>
      <c r="G207" s="160"/>
      <c r="H207" s="159"/>
      <c r="I207" s="160"/>
      <c r="J207" s="159"/>
      <c r="K207" s="160"/>
      <c r="L207" s="159"/>
      <c r="M207" s="160"/>
      <c r="N207" s="159"/>
      <c r="O207" s="160"/>
      <c r="P207" s="159"/>
      <c r="Q207" s="160"/>
      <c r="R207" s="159"/>
      <c r="S207" s="160"/>
      <c r="T207" s="159"/>
      <c r="U207" s="160"/>
      <c r="V207" s="159"/>
      <c r="W207" s="160"/>
      <c r="X207" s="159"/>
      <c r="Y207" s="160"/>
      <c r="Z207" s="159"/>
      <c r="AA207" s="160"/>
      <c r="AB207" s="159"/>
      <c r="AC207" s="160"/>
      <c r="AD207" s="159"/>
      <c r="AE207" s="160"/>
      <c r="AF207" s="159"/>
      <c r="AG207" s="160"/>
      <c r="AH207" s="159"/>
      <c r="AI207" s="160"/>
      <c r="AJ207" s="159"/>
      <c r="AK207" s="160"/>
      <c r="AL207" s="159"/>
      <c r="AM207" s="160"/>
      <c r="AN207" s="159"/>
      <c r="AO207" s="160"/>
      <c r="AP207" s="159"/>
      <c r="AQ207" s="160"/>
      <c r="AR207" s="159"/>
      <c r="AS207" s="160"/>
      <c r="AT207" s="159"/>
      <c r="AU207" s="160"/>
      <c r="AV207" s="159"/>
      <c r="AW207" s="160"/>
      <c r="AX207" s="159"/>
      <c r="AY207" s="160"/>
      <c r="AZ207" s="159"/>
      <c r="BA207" s="160"/>
      <c r="BB207" s="159"/>
      <c r="BC207" s="160"/>
      <c r="BD207" s="159"/>
      <c r="BE207" s="160"/>
      <c r="BF207" s="159"/>
      <c r="BG207" s="160"/>
      <c r="BH207" s="159"/>
      <c r="BI207" s="160"/>
      <c r="BJ207" s="159"/>
      <c r="BK207" s="160"/>
      <c r="BL207" s="159"/>
      <c r="BM207" s="160"/>
      <c r="BN207" s="159"/>
      <c r="BO207" s="160"/>
      <c r="BP207" s="159"/>
      <c r="BQ207" s="160"/>
      <c r="BR207" s="159"/>
      <c r="BS207" s="160"/>
      <c r="BT207" s="163"/>
      <c r="BU207" s="148"/>
      <c r="BV207" s="149"/>
      <c r="BW207" s="164"/>
      <c r="BX207" s="164"/>
      <c r="BY207" s="154"/>
      <c r="BZ207" s="155"/>
      <c r="CA207" s="155"/>
      <c r="CB207" s="155"/>
      <c r="CC207" s="155"/>
      <c r="CD207" s="155"/>
      <c r="CE207" s="345"/>
      <c r="CF207" s="345"/>
      <c r="CG207" s="345"/>
      <c r="CH207" s="346"/>
      <c r="CI207" s="366"/>
      <c r="CJ207" s="367"/>
      <c r="CK207" s="367"/>
      <c r="CL207" s="368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47"/>
    </row>
    <row r="208" spans="1:113" ht="6" customHeight="1" x14ac:dyDescent="0.25">
      <c r="A208" s="190"/>
      <c r="B208" s="191"/>
      <c r="C208" s="191"/>
      <c r="D208" s="192"/>
      <c r="E208" s="158"/>
      <c r="F208" s="161"/>
      <c r="G208" s="162"/>
      <c r="H208" s="161"/>
      <c r="I208" s="162"/>
      <c r="J208" s="161"/>
      <c r="K208" s="162"/>
      <c r="L208" s="161"/>
      <c r="M208" s="162"/>
      <c r="N208" s="161"/>
      <c r="O208" s="162"/>
      <c r="P208" s="161"/>
      <c r="Q208" s="162"/>
      <c r="R208" s="161"/>
      <c r="S208" s="162"/>
      <c r="T208" s="161"/>
      <c r="U208" s="162"/>
      <c r="V208" s="161"/>
      <c r="W208" s="162"/>
      <c r="X208" s="161"/>
      <c r="Y208" s="162"/>
      <c r="Z208" s="161"/>
      <c r="AA208" s="162"/>
      <c r="AB208" s="161"/>
      <c r="AC208" s="162"/>
      <c r="AD208" s="161"/>
      <c r="AE208" s="162"/>
      <c r="AF208" s="161"/>
      <c r="AG208" s="162"/>
      <c r="AH208" s="161"/>
      <c r="AI208" s="162"/>
      <c r="AJ208" s="161"/>
      <c r="AK208" s="162"/>
      <c r="AL208" s="161"/>
      <c r="AM208" s="162"/>
      <c r="AN208" s="161"/>
      <c r="AO208" s="162"/>
      <c r="AP208" s="161"/>
      <c r="AQ208" s="162"/>
      <c r="AR208" s="161"/>
      <c r="AS208" s="162"/>
      <c r="AT208" s="161"/>
      <c r="AU208" s="162"/>
      <c r="AV208" s="161"/>
      <c r="AW208" s="162"/>
      <c r="AX208" s="161"/>
      <c r="AY208" s="162"/>
      <c r="AZ208" s="161"/>
      <c r="BA208" s="162"/>
      <c r="BB208" s="161"/>
      <c r="BC208" s="162"/>
      <c r="BD208" s="161"/>
      <c r="BE208" s="162"/>
      <c r="BF208" s="161"/>
      <c r="BG208" s="162"/>
      <c r="BH208" s="161"/>
      <c r="BI208" s="162"/>
      <c r="BJ208" s="161"/>
      <c r="BK208" s="162"/>
      <c r="BL208" s="161"/>
      <c r="BM208" s="162"/>
      <c r="BN208" s="161"/>
      <c r="BO208" s="162"/>
      <c r="BP208" s="161"/>
      <c r="BQ208" s="162"/>
      <c r="BR208" s="161"/>
      <c r="BS208" s="162"/>
      <c r="BT208" s="163"/>
      <c r="BU208" s="148"/>
      <c r="BV208" s="149"/>
      <c r="BW208" s="152"/>
      <c r="BX208" s="152"/>
      <c r="BY208" s="154"/>
      <c r="BZ208" s="155"/>
      <c r="CA208" s="155"/>
      <c r="CB208" s="155"/>
      <c r="CC208" s="155"/>
      <c r="CD208" s="155"/>
      <c r="CE208" s="345"/>
      <c r="CF208" s="345"/>
      <c r="CG208" s="345"/>
      <c r="CH208" s="346"/>
      <c r="CI208" s="366"/>
      <c r="CJ208" s="367"/>
      <c r="CK208" s="367"/>
      <c r="CL208" s="368"/>
      <c r="CN208" s="53" t="str">
        <f>IF(SUM(BW208:BX208)=0,"",IF(CO208&gt;1,"Erreur",IF(CO208=0,"",SUM(CP208:DG209))))</f>
        <v/>
      </c>
      <c r="CO208" s="53">
        <f>COUNTA(CP208:DG208)-COUNTIF(CP208:DG208,"")</f>
        <v>10</v>
      </c>
      <c r="CP208" s="53" t="str">
        <f>IF(AND(INDEX($BW$7:$BX$32,$CP$66,1)=$BW208,INDEX($BW$7:$BX$32,$CP$66,2)=$BX208),$CP$66,"")</f>
        <v/>
      </c>
      <c r="CQ208" s="53" t="str">
        <f>IF(AND(INDEX($BW$7:$BX$32,$CQ$66,1)=$BW208,INDEX($BW$7:$BX$32,$CQ$66,2)=$BX208),$CQ$66,"")</f>
        <v/>
      </c>
      <c r="CR208" s="53" t="str">
        <f>IF(AND(INDEX($BW$7:$BX$32,$CR$66,1)=$BW208,INDEX($BW$7:$BX$32,$CR$66,2)=$BX208),$CR$66,"")</f>
        <v/>
      </c>
      <c r="CS208" s="53" t="str">
        <f>IF(AND(INDEX($BW$7:$BX$32,$CS$66,1)=$BW208,INDEX($BW$7:$BX$32,$CS$66,2)=$BX208),$CS$66,"")</f>
        <v/>
      </c>
      <c r="CT208" s="53" t="str">
        <f>IF(AND(INDEX($BW$7:$BX$32,$CT$66,1)=$BW208,INDEX($BW$7:$BX$32,$CT$66,2)=$BX208),$CT$66,"")</f>
        <v/>
      </c>
      <c r="CU208" s="53">
        <f>IF(AND(INDEX($BW$7:$BX$32,$CU$66,1)=$BW208,INDEX($BW$7:$BX$32,$CU$66,2)=$BX208),$CU$66,"")</f>
        <v>11</v>
      </c>
      <c r="CV208" s="53">
        <f>IF(AND(INDEX($BW$7:$BX$32,$CV$66,1)=$BW208,INDEX($BW$7:$BX$32,$CV$66,2)=$BX208),$CV$66,"")</f>
        <v>13</v>
      </c>
      <c r="CW208" s="53">
        <f>IF(AND(INDEX($BW$7:$BX$32,$CW$66,1)=$BW208,INDEX($BW$7:$BX$32,$CW$66,2)=$BX208),$CW$66,"")</f>
        <v>15</v>
      </c>
      <c r="CX208" s="53">
        <f>IF(AND(INDEX($BW$7:$BX$32,$CX$66,1)=$BW208,INDEX($BW$7:$BX$32,$CX$66,2)=$BX208),$CX$66,"")</f>
        <v>17</v>
      </c>
      <c r="CY208" s="53">
        <f>IF(AND(INDEX($BW$7:$BX$32,$CY$66,1)=$BW208,INDEX($BW$7:$BX$32,$CY$66,2)=$BX208),$CY$66,"")</f>
        <v>19</v>
      </c>
      <c r="CZ208" s="53">
        <f>IF(AND(INDEX($BW$7:$BX$32,$CZ$66,1)=$BW208,INDEX($BW$7:$BX$32,$CZ$66,2)=$BX208),$CZ$66,"")</f>
        <v>21</v>
      </c>
      <c r="DA208" s="53">
        <f>IF(AND(INDEX($BW$7:$BX$32,$DA$66,1)=$BW208,INDEX($BW$7:$BX$32,$DA$66,2)=$BX208),$DA$66,"")</f>
        <v>23</v>
      </c>
      <c r="DB208" s="53">
        <f>IF(AND(INDEX($BW$7:$BX$32,$DB$66,1)=$BW208,INDEX($BW$7:$BX$32,$DB$66,2)=$BX208),$DB$66,"")</f>
        <v>25</v>
      </c>
      <c r="DC208" s="53" t="str">
        <f>IF(AND(INDEX($BW$54:$BX$63,$DC$66,1)=$BW208,INDEX($BW$54:$BX$63,$DC$66,2)=$BX208),$DC$66+100,"")</f>
        <v/>
      </c>
      <c r="DD208" s="53" t="str">
        <f>IF(AND(INDEX($BW$54:$BX$63,$DD$66,1)=$BW208,INDEX($BW$54:$BX$63,$DD$66,2)=$BX208),$DD$66+100,"")</f>
        <v/>
      </c>
      <c r="DE208" s="53" t="str">
        <f>IF(AND(INDEX($BW$54:$BX$63,$DE$66,1)=$BW208,INDEX($BW$54:$BX$63,$DE$66,2)=$BX208),$DE$66+100,"")</f>
        <v/>
      </c>
      <c r="DF208" s="53">
        <f>IF(AND(INDEX($BW$54:$BX$63,$DF$66,1)=$BW208,INDEX($BW$54:$BX$63,$DF$66,2)=$BX208),$DF$66+100,"")</f>
        <v>107</v>
      </c>
      <c r="DG208" s="53">
        <f>IF(AND(INDEX($BW$54:$BX$63,$DG$66,1)=$BW208,INDEX($BW$54:$BX$63,$DG$66,2)=$BX208),$DG$66+100,"")</f>
        <v>109</v>
      </c>
      <c r="DH208" s="53" t="str">
        <f t="shared" ref="DH208" si="672">IF(BY208&lt;&gt;"",IF(BU208="→",BY208,-BY208),"")</f>
        <v/>
      </c>
      <c r="DI208" s="47"/>
    </row>
    <row r="209" spans="1:113" ht="6" customHeight="1" thickBot="1" x14ac:dyDescent="0.3">
      <c r="A209" s="193"/>
      <c r="B209" s="194"/>
      <c r="C209" s="194"/>
      <c r="D209" s="195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3"/>
      <c r="BU209" s="150"/>
      <c r="BV209" s="151"/>
      <c r="BW209" s="153"/>
      <c r="BX209" s="153"/>
      <c r="BY209" s="156"/>
      <c r="BZ209" s="157"/>
      <c r="CA209" s="157"/>
      <c r="CB209" s="157"/>
      <c r="CC209" s="157"/>
      <c r="CD209" s="157"/>
      <c r="CE209" s="347"/>
      <c r="CF209" s="347"/>
      <c r="CG209" s="347"/>
      <c r="CH209" s="348"/>
      <c r="CI209" s="369"/>
      <c r="CJ209" s="370"/>
      <c r="CK209" s="370"/>
      <c r="CL209" s="371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47"/>
    </row>
    <row r="210" spans="1:113" x14ac:dyDescent="0.25">
      <c r="CJ210" s="382" t="s">
        <v>54</v>
      </c>
      <c r="CK210" s="382"/>
      <c r="CL210" s="382"/>
    </row>
  </sheetData>
  <sheetProtection sheet="1" selectLockedCells="1"/>
  <dataConsolidate/>
  <mergeCells count="5677">
    <mergeCell ref="CJ210:CL210"/>
    <mergeCell ref="BR207:BS208"/>
    <mergeCell ref="BT207:BT208"/>
    <mergeCell ref="BU208:BV209"/>
    <mergeCell ref="BW208:BW209"/>
    <mergeCell ref="BX208:BX209"/>
    <mergeCell ref="BY208:CD209"/>
    <mergeCell ref="CE208:CH209"/>
    <mergeCell ref="CN208:CN209"/>
    <mergeCell ref="BW206:BW207"/>
    <mergeCell ref="BX206:BX207"/>
    <mergeCell ref="BY206:CD207"/>
    <mergeCell ref="CE206:CH207"/>
    <mergeCell ref="CN206:CN207"/>
    <mergeCell ref="DF208:DF209"/>
    <mergeCell ref="DG208:DG209"/>
    <mergeCell ref="DH208:DH209"/>
    <mergeCell ref="CO208:CO209"/>
    <mergeCell ref="CP208:CP209"/>
    <mergeCell ref="CQ208:CQ209"/>
    <mergeCell ref="CR208:CR209"/>
    <mergeCell ref="CS208:CS209"/>
    <mergeCell ref="CT208:CT209"/>
    <mergeCell ref="CU208:CU209"/>
    <mergeCell ref="CV208:CV209"/>
    <mergeCell ref="CW208:CW209"/>
    <mergeCell ref="CX208:CX209"/>
    <mergeCell ref="CY208:CY209"/>
    <mergeCell ref="CZ208:CZ209"/>
    <mergeCell ref="DA208:DA209"/>
    <mergeCell ref="DB208:DB209"/>
    <mergeCell ref="DC208:DC209"/>
    <mergeCell ref="DD208:DD209"/>
    <mergeCell ref="DE208:DE209"/>
    <mergeCell ref="L207:M208"/>
    <mergeCell ref="N207:O208"/>
    <mergeCell ref="P207:Q208"/>
    <mergeCell ref="R207:S208"/>
    <mergeCell ref="T207:U208"/>
    <mergeCell ref="V207:W208"/>
    <mergeCell ref="X207:Y208"/>
    <mergeCell ref="Z207:AA208"/>
    <mergeCell ref="AB207:AC208"/>
    <mergeCell ref="AD207:AE208"/>
    <mergeCell ref="AF207:AG208"/>
    <mergeCell ref="AH207:AI208"/>
    <mergeCell ref="AJ207:AK208"/>
    <mergeCell ref="AL207:AM208"/>
    <mergeCell ref="AN207:AO208"/>
    <mergeCell ref="AP207:AQ208"/>
    <mergeCell ref="AR207:AS208"/>
    <mergeCell ref="DE204:DE205"/>
    <mergeCell ref="DF204:DF205"/>
    <mergeCell ref="DG204:DG205"/>
    <mergeCell ref="DH204:DH205"/>
    <mergeCell ref="E205:E206"/>
    <mergeCell ref="F205:G206"/>
    <mergeCell ref="H205:I206"/>
    <mergeCell ref="J205:K206"/>
    <mergeCell ref="L205:M206"/>
    <mergeCell ref="N205:O206"/>
    <mergeCell ref="P205:Q206"/>
    <mergeCell ref="R205:S206"/>
    <mergeCell ref="T205:U206"/>
    <mergeCell ref="V205:W206"/>
    <mergeCell ref="X205:Y206"/>
    <mergeCell ref="Z205:AA206"/>
    <mergeCell ref="AB205:AC206"/>
    <mergeCell ref="AD205:AE206"/>
    <mergeCell ref="AF205:AG206"/>
    <mergeCell ref="AH205:AI206"/>
    <mergeCell ref="DA206:DA207"/>
    <mergeCell ref="DB206:DB207"/>
    <mergeCell ref="DC206:DC207"/>
    <mergeCell ref="DD206:DD207"/>
    <mergeCell ref="DE206:DE207"/>
    <mergeCell ref="DF206:DF207"/>
    <mergeCell ref="DG206:DG207"/>
    <mergeCell ref="DH206:DH207"/>
    <mergeCell ref="E207:E208"/>
    <mergeCell ref="F207:G208"/>
    <mergeCell ref="H207:I208"/>
    <mergeCell ref="J207:K208"/>
    <mergeCell ref="AJ205:AK206"/>
    <mergeCell ref="AL205:AM206"/>
    <mergeCell ref="AN205:AO206"/>
    <mergeCell ref="AP205:AQ206"/>
    <mergeCell ref="AR205:AS206"/>
    <mergeCell ref="AT205:AU206"/>
    <mergeCell ref="AV205:AW206"/>
    <mergeCell ref="AX205:AY206"/>
    <mergeCell ref="AZ205:BA206"/>
    <mergeCell ref="BB205:BC206"/>
    <mergeCell ref="BD205:BE206"/>
    <mergeCell ref="BF205:BG206"/>
    <mergeCell ref="CN204:CN205"/>
    <mergeCell ref="CO204:CO205"/>
    <mergeCell ref="CP204:CP205"/>
    <mergeCell ref="CQ204:CQ205"/>
    <mergeCell ref="CR204:CR205"/>
    <mergeCell ref="CO206:CO207"/>
    <mergeCell ref="CP206:CP207"/>
    <mergeCell ref="CQ206:CQ207"/>
    <mergeCell ref="CR206:CR207"/>
    <mergeCell ref="AT207:AU208"/>
    <mergeCell ref="AV207:AW208"/>
    <mergeCell ref="AX207:AY208"/>
    <mergeCell ref="AZ207:BA208"/>
    <mergeCell ref="BB207:BC208"/>
    <mergeCell ref="BD207:BE208"/>
    <mergeCell ref="BF207:BG208"/>
    <mergeCell ref="BH207:BI208"/>
    <mergeCell ref="BJ207:BK208"/>
    <mergeCell ref="BL207:BM208"/>
    <mergeCell ref="BN207:BO208"/>
    <mergeCell ref="AJ203:AK204"/>
    <mergeCell ref="AL203:AM204"/>
    <mergeCell ref="AN203:AO204"/>
    <mergeCell ref="AP203:AQ204"/>
    <mergeCell ref="AR203:AS204"/>
    <mergeCell ref="AT203:AU204"/>
    <mergeCell ref="AV203:AW204"/>
    <mergeCell ref="AX203:AY204"/>
    <mergeCell ref="AZ203:BA204"/>
    <mergeCell ref="BB203:BC204"/>
    <mergeCell ref="BD203:BE204"/>
    <mergeCell ref="BF203:BG204"/>
    <mergeCell ref="BH203:BI204"/>
    <mergeCell ref="BJ203:BK204"/>
    <mergeCell ref="BL203:BM204"/>
    <mergeCell ref="BN203:BO204"/>
    <mergeCell ref="BP203:BQ204"/>
    <mergeCell ref="DE202:DE203"/>
    <mergeCell ref="DF202:DF203"/>
    <mergeCell ref="DG202:DG203"/>
    <mergeCell ref="DH202:DH203"/>
    <mergeCell ref="E203:E204"/>
    <mergeCell ref="F203:G204"/>
    <mergeCell ref="H203:I204"/>
    <mergeCell ref="J203:K204"/>
    <mergeCell ref="L203:M204"/>
    <mergeCell ref="N203:O204"/>
    <mergeCell ref="P203:Q204"/>
    <mergeCell ref="R203:S204"/>
    <mergeCell ref="T203:U204"/>
    <mergeCell ref="V203:W204"/>
    <mergeCell ref="X203:Y204"/>
    <mergeCell ref="Z203:AA204"/>
    <mergeCell ref="AB203:AC204"/>
    <mergeCell ref="AD203:AE204"/>
    <mergeCell ref="AF203:AG204"/>
    <mergeCell ref="AH203:AI204"/>
    <mergeCell ref="AX201:AY202"/>
    <mergeCell ref="AZ201:BA202"/>
    <mergeCell ref="BB201:BC202"/>
    <mergeCell ref="CS204:CS205"/>
    <mergeCell ref="CT204:CT205"/>
    <mergeCell ref="CU204:CU205"/>
    <mergeCell ref="CV204:CV205"/>
    <mergeCell ref="CW204:CW205"/>
    <mergeCell ref="CX204:CX205"/>
    <mergeCell ref="CY204:CY205"/>
    <mergeCell ref="CZ204:CZ205"/>
    <mergeCell ref="DA204:DA205"/>
    <mergeCell ref="BH205:BI206"/>
    <mergeCell ref="BJ205:BK206"/>
    <mergeCell ref="BL205:BM206"/>
    <mergeCell ref="BN205:BO206"/>
    <mergeCell ref="BP205:BQ206"/>
    <mergeCell ref="BR205:BS206"/>
    <mergeCell ref="BT205:BT206"/>
    <mergeCell ref="BU206:BV207"/>
    <mergeCell ref="CV202:CV203"/>
    <mergeCell ref="CW202:CW203"/>
    <mergeCell ref="CX202:CX203"/>
    <mergeCell ref="CY202:CY203"/>
    <mergeCell ref="CZ202:CZ203"/>
    <mergeCell ref="DA202:DA203"/>
    <mergeCell ref="DB202:DB203"/>
    <mergeCell ref="DC202:DC203"/>
    <mergeCell ref="DD202:DD203"/>
    <mergeCell ref="DB204:DB205"/>
    <mergeCell ref="DC204:DC205"/>
    <mergeCell ref="DD204:DD205"/>
    <mergeCell ref="CS202:CS203"/>
    <mergeCell ref="CT202:CT203"/>
    <mergeCell ref="CU202:CU203"/>
    <mergeCell ref="CS206:CS207"/>
    <mergeCell ref="CT206:CT207"/>
    <mergeCell ref="CU206:CU207"/>
    <mergeCell ref="CV206:CV207"/>
    <mergeCell ref="CW206:CW207"/>
    <mergeCell ref="CX206:CX207"/>
    <mergeCell ref="CY206:CY207"/>
    <mergeCell ref="CZ206:CZ207"/>
    <mergeCell ref="BP207:BQ208"/>
    <mergeCell ref="BL201:BM202"/>
    <mergeCell ref="BN201:BO202"/>
    <mergeCell ref="BP201:BQ202"/>
    <mergeCell ref="BR201:BS202"/>
    <mergeCell ref="BT201:BT202"/>
    <mergeCell ref="BU202:BV203"/>
    <mergeCell ref="BW202:BW203"/>
    <mergeCell ref="BX202:BX203"/>
    <mergeCell ref="BY202:CD203"/>
    <mergeCell ref="CE202:CH203"/>
    <mergeCell ref="BR203:BS204"/>
    <mergeCell ref="BT203:BT204"/>
    <mergeCell ref="BU204:BV205"/>
    <mergeCell ref="BW204:BW205"/>
    <mergeCell ref="BX204:BX205"/>
    <mergeCell ref="BY204:CD205"/>
    <mergeCell ref="CE204:CH205"/>
    <mergeCell ref="DD200:DD201"/>
    <mergeCell ref="DE200:DE201"/>
    <mergeCell ref="DF200:DF201"/>
    <mergeCell ref="DG200:DG201"/>
    <mergeCell ref="DH200:DH201"/>
    <mergeCell ref="E201:E202"/>
    <mergeCell ref="F201:G202"/>
    <mergeCell ref="H201:I202"/>
    <mergeCell ref="J201:K202"/>
    <mergeCell ref="L201:M202"/>
    <mergeCell ref="N201:O202"/>
    <mergeCell ref="P201:Q202"/>
    <mergeCell ref="R201:S202"/>
    <mergeCell ref="T201:U202"/>
    <mergeCell ref="V201:W202"/>
    <mergeCell ref="X201:Y202"/>
    <mergeCell ref="Z201:AA202"/>
    <mergeCell ref="AB201:AC202"/>
    <mergeCell ref="AD201:AE202"/>
    <mergeCell ref="AF201:AG202"/>
    <mergeCell ref="AH201:AI202"/>
    <mergeCell ref="AJ201:AK202"/>
    <mergeCell ref="AL201:AM202"/>
    <mergeCell ref="AN201:AO202"/>
    <mergeCell ref="AP201:AQ202"/>
    <mergeCell ref="AR201:AS202"/>
    <mergeCell ref="AT201:AU202"/>
    <mergeCell ref="AV201:AW202"/>
    <mergeCell ref="BD201:BE202"/>
    <mergeCell ref="BF201:BG202"/>
    <mergeCell ref="BH201:BI202"/>
    <mergeCell ref="BJ201:BK202"/>
    <mergeCell ref="BT199:BT200"/>
    <mergeCell ref="BU200:BV201"/>
    <mergeCell ref="BW200:BW201"/>
    <mergeCell ref="BX200:BX201"/>
    <mergeCell ref="BY200:CD201"/>
    <mergeCell ref="CE200:CH201"/>
    <mergeCell ref="CN200:CN201"/>
    <mergeCell ref="CO200:CO201"/>
    <mergeCell ref="BW198:BW199"/>
    <mergeCell ref="BX198:BX199"/>
    <mergeCell ref="BY198:CD199"/>
    <mergeCell ref="CE198:CH199"/>
    <mergeCell ref="CI198:CL209"/>
    <mergeCell ref="CN198:CN199"/>
    <mergeCell ref="CO198:CO199"/>
    <mergeCell ref="CN202:CN203"/>
    <mergeCell ref="CO202:CO203"/>
    <mergeCell ref="DD198:DD199"/>
    <mergeCell ref="DE198:DE199"/>
    <mergeCell ref="DF198:DF199"/>
    <mergeCell ref="DG198:DG199"/>
    <mergeCell ref="DH198:DH199"/>
    <mergeCell ref="E199:E200"/>
    <mergeCell ref="F199:G200"/>
    <mergeCell ref="H199:I200"/>
    <mergeCell ref="J199:K200"/>
    <mergeCell ref="L199:M200"/>
    <mergeCell ref="N199:O200"/>
    <mergeCell ref="P199:Q200"/>
    <mergeCell ref="R199:S200"/>
    <mergeCell ref="T199:U200"/>
    <mergeCell ref="V199:W200"/>
    <mergeCell ref="X199:Y200"/>
    <mergeCell ref="Z199:AA200"/>
    <mergeCell ref="AB199:AC200"/>
    <mergeCell ref="AD199:AE200"/>
    <mergeCell ref="AF199:AG200"/>
    <mergeCell ref="AH199:AI200"/>
    <mergeCell ref="AJ199:AK200"/>
    <mergeCell ref="AL199:AM200"/>
    <mergeCell ref="AN199:AO200"/>
    <mergeCell ref="AP199:AQ200"/>
    <mergeCell ref="AR199:AS200"/>
    <mergeCell ref="AT199:AU200"/>
    <mergeCell ref="AV199:AW200"/>
    <mergeCell ref="BB199:BC200"/>
    <mergeCell ref="BD199:BE200"/>
    <mergeCell ref="BF199:BG200"/>
    <mergeCell ref="BH199:BI200"/>
    <mergeCell ref="CW198:CW199"/>
    <mergeCell ref="CX198:CX199"/>
    <mergeCell ref="CY198:CY199"/>
    <mergeCell ref="CP200:CP201"/>
    <mergeCell ref="CQ200:CQ201"/>
    <mergeCell ref="CR200:CR201"/>
    <mergeCell ref="CS200:CS201"/>
    <mergeCell ref="CT200:CT201"/>
    <mergeCell ref="CU200:CU201"/>
    <mergeCell ref="CV200:CV201"/>
    <mergeCell ref="CW200:CW201"/>
    <mergeCell ref="CX200:CX201"/>
    <mergeCell ref="CY200:CY201"/>
    <mergeCell ref="CZ198:CZ199"/>
    <mergeCell ref="DA198:DA199"/>
    <mergeCell ref="DB198:DB199"/>
    <mergeCell ref="DC198:DC199"/>
    <mergeCell ref="CZ200:CZ201"/>
    <mergeCell ref="DA200:DA201"/>
    <mergeCell ref="DB200:DB201"/>
    <mergeCell ref="DC200:DC201"/>
    <mergeCell ref="CP202:CP203"/>
    <mergeCell ref="CQ202:CQ203"/>
    <mergeCell ref="CR202:CR203"/>
    <mergeCell ref="CZ196:CZ197"/>
    <mergeCell ref="DA196:DA197"/>
    <mergeCell ref="DB196:DB197"/>
    <mergeCell ref="DC196:DC197"/>
    <mergeCell ref="DD196:DD197"/>
    <mergeCell ref="DE196:DE197"/>
    <mergeCell ref="DF196:DF197"/>
    <mergeCell ref="DG196:DG197"/>
    <mergeCell ref="DH196:DH197"/>
    <mergeCell ref="E197:E198"/>
    <mergeCell ref="F197:G198"/>
    <mergeCell ref="H197:I198"/>
    <mergeCell ref="J197:K198"/>
    <mergeCell ref="L197:M198"/>
    <mergeCell ref="N197:O198"/>
    <mergeCell ref="P197:Q198"/>
    <mergeCell ref="R197:S198"/>
    <mergeCell ref="T197:U198"/>
    <mergeCell ref="V197:W198"/>
    <mergeCell ref="X197:Y198"/>
    <mergeCell ref="Z197:AA198"/>
    <mergeCell ref="AB197:AC198"/>
    <mergeCell ref="AD197:AE198"/>
    <mergeCell ref="AF197:AG198"/>
    <mergeCell ref="AH197:AI198"/>
    <mergeCell ref="AJ197:AK198"/>
    <mergeCell ref="AL197:AM198"/>
    <mergeCell ref="AN197:AO198"/>
    <mergeCell ref="AP197:AQ198"/>
    <mergeCell ref="AR197:AS198"/>
    <mergeCell ref="AT197:AU198"/>
    <mergeCell ref="AV197:AW198"/>
    <mergeCell ref="BW196:BW197"/>
    <mergeCell ref="BX196:BX197"/>
    <mergeCell ref="BY196:CD197"/>
    <mergeCell ref="CE196:CH197"/>
    <mergeCell ref="CI196:CL197"/>
    <mergeCell ref="CN196:CN197"/>
    <mergeCell ref="CO196:CO197"/>
    <mergeCell ref="CP196:CP197"/>
    <mergeCell ref="CQ196:CQ197"/>
    <mergeCell ref="CR196:CR197"/>
    <mergeCell ref="CS196:CS197"/>
    <mergeCell ref="CT196:CT197"/>
    <mergeCell ref="CU196:CU197"/>
    <mergeCell ref="CV196:CV197"/>
    <mergeCell ref="BU198:BV199"/>
    <mergeCell ref="AX199:AY200"/>
    <mergeCell ref="AZ199:BA200"/>
    <mergeCell ref="CP198:CP199"/>
    <mergeCell ref="CQ198:CQ199"/>
    <mergeCell ref="CR198:CR199"/>
    <mergeCell ref="CS198:CS199"/>
    <mergeCell ref="CT198:CT199"/>
    <mergeCell ref="CU198:CU199"/>
    <mergeCell ref="CV198:CV199"/>
    <mergeCell ref="BJ199:BK200"/>
    <mergeCell ref="BL199:BM200"/>
    <mergeCell ref="BN199:BO200"/>
    <mergeCell ref="BP199:BQ200"/>
    <mergeCell ref="BR199:BS200"/>
    <mergeCell ref="AX195:AY196"/>
    <mergeCell ref="AZ195:BA196"/>
    <mergeCell ref="BB195:BC196"/>
    <mergeCell ref="BD195:BE196"/>
    <mergeCell ref="BF195:BG196"/>
    <mergeCell ref="BH195:BI196"/>
    <mergeCell ref="BJ195:BK196"/>
    <mergeCell ref="BL195:BM196"/>
    <mergeCell ref="BN195:BO196"/>
    <mergeCell ref="BP195:BQ196"/>
    <mergeCell ref="BR195:BS196"/>
    <mergeCell ref="BT195:BT196"/>
    <mergeCell ref="BU196:BV197"/>
    <mergeCell ref="AX197:AY198"/>
    <mergeCell ref="AZ197:BA198"/>
    <mergeCell ref="BB197:BC198"/>
    <mergeCell ref="BD197:BE198"/>
    <mergeCell ref="BF197:BG198"/>
    <mergeCell ref="BH197:BI198"/>
    <mergeCell ref="BJ197:BK198"/>
    <mergeCell ref="BL197:BM198"/>
    <mergeCell ref="BN197:BO198"/>
    <mergeCell ref="BP197:BQ198"/>
    <mergeCell ref="BR197:BS198"/>
    <mergeCell ref="BT197:BT198"/>
    <mergeCell ref="DC194:DC195"/>
    <mergeCell ref="DD194:DD195"/>
    <mergeCell ref="DE194:DE195"/>
    <mergeCell ref="DF194:DF195"/>
    <mergeCell ref="DG194:DG195"/>
    <mergeCell ref="DH194:DH195"/>
    <mergeCell ref="E195:E196"/>
    <mergeCell ref="F195:G196"/>
    <mergeCell ref="H195:I196"/>
    <mergeCell ref="J195:K196"/>
    <mergeCell ref="L195:M196"/>
    <mergeCell ref="N195:O196"/>
    <mergeCell ref="P195:Q196"/>
    <mergeCell ref="R195:S196"/>
    <mergeCell ref="T195:U196"/>
    <mergeCell ref="V195:W196"/>
    <mergeCell ref="X195:Y196"/>
    <mergeCell ref="Z195:AA196"/>
    <mergeCell ref="AB195:AC196"/>
    <mergeCell ref="AD195:AE196"/>
    <mergeCell ref="AF195:AG196"/>
    <mergeCell ref="AH195:AI196"/>
    <mergeCell ref="AJ195:AK196"/>
    <mergeCell ref="AL195:AM196"/>
    <mergeCell ref="AN195:AO196"/>
    <mergeCell ref="CW196:CW197"/>
    <mergeCell ref="CX196:CX197"/>
    <mergeCell ref="CY196:CY197"/>
    <mergeCell ref="AP195:AQ196"/>
    <mergeCell ref="AR195:AS196"/>
    <mergeCell ref="AT195:AU196"/>
    <mergeCell ref="AV195:AW196"/>
    <mergeCell ref="AL193:AM194"/>
    <mergeCell ref="AN193:AO194"/>
    <mergeCell ref="AP193:AQ194"/>
    <mergeCell ref="AR193:AS194"/>
    <mergeCell ref="AT193:AU194"/>
    <mergeCell ref="AV193:AW194"/>
    <mergeCell ref="AX193:AY194"/>
    <mergeCell ref="AZ193:BA194"/>
    <mergeCell ref="BB193:BC194"/>
    <mergeCell ref="BD193:BE194"/>
    <mergeCell ref="BF193:BG194"/>
    <mergeCell ref="BH193:BI194"/>
    <mergeCell ref="BJ193:BK194"/>
    <mergeCell ref="BL193:BM194"/>
    <mergeCell ref="BN193:BO194"/>
    <mergeCell ref="BP193:BQ194"/>
    <mergeCell ref="BR193:BS194"/>
    <mergeCell ref="E193:E194"/>
    <mergeCell ref="F193:G194"/>
    <mergeCell ref="H193:I194"/>
    <mergeCell ref="J193:K194"/>
    <mergeCell ref="L193:M194"/>
    <mergeCell ref="N193:O194"/>
    <mergeCell ref="P193:Q194"/>
    <mergeCell ref="R193:S194"/>
    <mergeCell ref="T193:U194"/>
    <mergeCell ref="V193:W194"/>
    <mergeCell ref="X193:Y194"/>
    <mergeCell ref="Z193:AA194"/>
    <mergeCell ref="AB193:AC194"/>
    <mergeCell ref="AD193:AE194"/>
    <mergeCell ref="AF193:AG194"/>
    <mergeCell ref="AH193:AI194"/>
    <mergeCell ref="AJ193:AK194"/>
    <mergeCell ref="BC191:BD192"/>
    <mergeCell ref="BE191:BF192"/>
    <mergeCell ref="BG191:BH192"/>
    <mergeCell ref="BI191:BJ192"/>
    <mergeCell ref="BK191:BL192"/>
    <mergeCell ref="BM191:BN192"/>
    <mergeCell ref="BO191:BP192"/>
    <mergeCell ref="BQ191:BR192"/>
    <mergeCell ref="BS191:BT192"/>
    <mergeCell ref="DH192:DH193"/>
    <mergeCell ref="BT193:BT194"/>
    <mergeCell ref="BU194:BV195"/>
    <mergeCell ref="BW194:BW195"/>
    <mergeCell ref="BX194:BX195"/>
    <mergeCell ref="BY194:CD195"/>
    <mergeCell ref="CE194:CH195"/>
    <mergeCell ref="CI194:CL195"/>
    <mergeCell ref="CN194:CN195"/>
    <mergeCell ref="CO194:CO195"/>
    <mergeCell ref="CP194:CP195"/>
    <mergeCell ref="CQ194:CQ195"/>
    <mergeCell ref="CR194:CR195"/>
    <mergeCell ref="CS194:CS195"/>
    <mergeCell ref="CT194:CT195"/>
    <mergeCell ref="CU194:CU195"/>
    <mergeCell ref="CV194:CV195"/>
    <mergeCell ref="CW194:CW195"/>
    <mergeCell ref="CX194:CX195"/>
    <mergeCell ref="CY194:CY195"/>
    <mergeCell ref="CZ194:CZ195"/>
    <mergeCell ref="DA194:DA195"/>
    <mergeCell ref="DB194:DB195"/>
    <mergeCell ref="DC188:DC189"/>
    <mergeCell ref="DD188:DD189"/>
    <mergeCell ref="DE188:DE189"/>
    <mergeCell ref="DF188:DF189"/>
    <mergeCell ref="DG188:DG189"/>
    <mergeCell ref="DH188:DH189"/>
    <mergeCell ref="A190:D209"/>
    <mergeCell ref="E191:F192"/>
    <mergeCell ref="G191:H192"/>
    <mergeCell ref="I191:J192"/>
    <mergeCell ref="K191:L192"/>
    <mergeCell ref="M191:N192"/>
    <mergeCell ref="O191:P192"/>
    <mergeCell ref="Q191:R192"/>
    <mergeCell ref="S191:T192"/>
    <mergeCell ref="U191:V192"/>
    <mergeCell ref="W191:X192"/>
    <mergeCell ref="Y191:Z192"/>
    <mergeCell ref="AA191:AB192"/>
    <mergeCell ref="AC191:AD192"/>
    <mergeCell ref="AE191:AF192"/>
    <mergeCell ref="AG191:AH192"/>
    <mergeCell ref="AI191:AJ192"/>
    <mergeCell ref="AK191:AL192"/>
    <mergeCell ref="AM191:AN192"/>
    <mergeCell ref="AO191:AP192"/>
    <mergeCell ref="AQ191:AR192"/>
    <mergeCell ref="AS191:AT192"/>
    <mergeCell ref="AU191:AV192"/>
    <mergeCell ref="AW191:AX192"/>
    <mergeCell ref="AY191:AZ192"/>
    <mergeCell ref="BA191:BB192"/>
    <mergeCell ref="CT188:CT189"/>
    <mergeCell ref="CU188:CU189"/>
    <mergeCell ref="CV188:CV189"/>
    <mergeCell ref="CW188:CW189"/>
    <mergeCell ref="CX188:CX189"/>
    <mergeCell ref="CQ186:CQ187"/>
    <mergeCell ref="CR186:CR187"/>
    <mergeCell ref="CS186:CS187"/>
    <mergeCell ref="CT186:CT187"/>
    <mergeCell ref="CU186:CU187"/>
    <mergeCell ref="CV186:CV187"/>
    <mergeCell ref="CW186:CW187"/>
    <mergeCell ref="CX186:CX187"/>
    <mergeCell ref="CY188:CY189"/>
    <mergeCell ref="CZ188:CZ189"/>
    <mergeCell ref="DA188:DA189"/>
    <mergeCell ref="DB188:DB189"/>
    <mergeCell ref="CY186:CY187"/>
    <mergeCell ref="CZ186:CZ187"/>
    <mergeCell ref="DA186:DA187"/>
    <mergeCell ref="DB186:DB187"/>
    <mergeCell ref="BD187:BE188"/>
    <mergeCell ref="BF187:BG188"/>
    <mergeCell ref="BH187:BI188"/>
    <mergeCell ref="BJ187:BK188"/>
    <mergeCell ref="BL187:BM188"/>
    <mergeCell ref="BT187:BT188"/>
    <mergeCell ref="BU188:BV189"/>
    <mergeCell ref="BW188:BW189"/>
    <mergeCell ref="BX188:BX189"/>
    <mergeCell ref="BY188:CD189"/>
    <mergeCell ref="CE188:CH189"/>
    <mergeCell ref="CN188:CN189"/>
    <mergeCell ref="CO188:CO189"/>
    <mergeCell ref="CP188:CP189"/>
    <mergeCell ref="CQ188:CQ189"/>
    <mergeCell ref="CR188:CR189"/>
    <mergeCell ref="CS188:CS189"/>
    <mergeCell ref="CO186:CO187"/>
    <mergeCell ref="CP186:CP187"/>
    <mergeCell ref="BN187:BO188"/>
    <mergeCell ref="BP187:BQ188"/>
    <mergeCell ref="BR187:BS188"/>
    <mergeCell ref="BD185:BE186"/>
    <mergeCell ref="BF185:BG186"/>
    <mergeCell ref="BH185:BI186"/>
    <mergeCell ref="BJ185:BK186"/>
    <mergeCell ref="BL185:BM186"/>
    <mergeCell ref="CQ184:CQ185"/>
    <mergeCell ref="AL185:AM186"/>
    <mergeCell ref="AN185:AO186"/>
    <mergeCell ref="AP185:AQ186"/>
    <mergeCell ref="AR185:AS186"/>
    <mergeCell ref="AT185:AU186"/>
    <mergeCell ref="DH186:DH187"/>
    <mergeCell ref="E187:E188"/>
    <mergeCell ref="F187:G188"/>
    <mergeCell ref="H187:I188"/>
    <mergeCell ref="J187:K188"/>
    <mergeCell ref="L187:M188"/>
    <mergeCell ref="N187:O188"/>
    <mergeCell ref="P187:Q188"/>
    <mergeCell ref="R187:S188"/>
    <mergeCell ref="T187:U188"/>
    <mergeCell ref="V187:W188"/>
    <mergeCell ref="X187:Y188"/>
    <mergeCell ref="Z187:AA188"/>
    <mergeCell ref="AB187:AC188"/>
    <mergeCell ref="AD187:AE188"/>
    <mergeCell ref="AF187:AG188"/>
    <mergeCell ref="AH187:AI188"/>
    <mergeCell ref="AJ187:AK188"/>
    <mergeCell ref="AL187:AM188"/>
    <mergeCell ref="AN187:AO188"/>
    <mergeCell ref="AP187:AQ188"/>
    <mergeCell ref="AR187:AS188"/>
    <mergeCell ref="AT187:AU188"/>
    <mergeCell ref="AV187:AW188"/>
    <mergeCell ref="AX187:AY188"/>
    <mergeCell ref="AZ187:BA188"/>
    <mergeCell ref="BB187:BC188"/>
    <mergeCell ref="DC186:DC187"/>
    <mergeCell ref="DD186:DD187"/>
    <mergeCell ref="DE186:DE187"/>
    <mergeCell ref="DF186:DF187"/>
    <mergeCell ref="DG186:DG187"/>
    <mergeCell ref="DH184:DH185"/>
    <mergeCell ref="E185:E186"/>
    <mergeCell ref="F185:G186"/>
    <mergeCell ref="H185:I186"/>
    <mergeCell ref="J185:K186"/>
    <mergeCell ref="L185:M186"/>
    <mergeCell ref="N185:O186"/>
    <mergeCell ref="P185:Q186"/>
    <mergeCell ref="R185:S186"/>
    <mergeCell ref="T185:U186"/>
    <mergeCell ref="V185:W186"/>
    <mergeCell ref="X185:Y186"/>
    <mergeCell ref="Z185:AA186"/>
    <mergeCell ref="AB185:AC186"/>
    <mergeCell ref="AD185:AE186"/>
    <mergeCell ref="AF185:AG186"/>
    <mergeCell ref="AH185:AI186"/>
    <mergeCell ref="AJ185:AK186"/>
    <mergeCell ref="DE184:DE185"/>
    <mergeCell ref="DF184:DF185"/>
    <mergeCell ref="DG184:DG185"/>
    <mergeCell ref="BD183:BE184"/>
    <mergeCell ref="BF183:BG184"/>
    <mergeCell ref="BH183:BI184"/>
    <mergeCell ref="BJ183:BK184"/>
    <mergeCell ref="BL183:BM184"/>
    <mergeCell ref="BN183:BO184"/>
    <mergeCell ref="AX185:AY186"/>
    <mergeCell ref="AZ185:BA186"/>
    <mergeCell ref="BB185:BC186"/>
    <mergeCell ref="CR184:CR185"/>
    <mergeCell ref="CS184:CS185"/>
    <mergeCell ref="CT184:CT185"/>
    <mergeCell ref="CU184:CU185"/>
    <mergeCell ref="CV184:CV185"/>
    <mergeCell ref="CW184:CW185"/>
    <mergeCell ref="CX184:CX185"/>
    <mergeCell ref="BX186:BX187"/>
    <mergeCell ref="BY186:CD187"/>
    <mergeCell ref="CE186:CH187"/>
    <mergeCell ref="CN186:CN187"/>
    <mergeCell ref="BP183:BQ184"/>
    <mergeCell ref="BR183:BS184"/>
    <mergeCell ref="BT183:BT184"/>
    <mergeCell ref="BU184:BV185"/>
    <mergeCell ref="BW184:BW185"/>
    <mergeCell ref="BX184:BX185"/>
    <mergeCell ref="BY184:CD185"/>
    <mergeCell ref="CE184:CH185"/>
    <mergeCell ref="CN184:CN185"/>
    <mergeCell ref="CO184:CO185"/>
    <mergeCell ref="CP184:CP185"/>
    <mergeCell ref="BN185:BO186"/>
    <mergeCell ref="BP185:BQ186"/>
    <mergeCell ref="BR185:BS186"/>
    <mergeCell ref="BT185:BT186"/>
    <mergeCell ref="BU186:BV187"/>
    <mergeCell ref="BW186:BW187"/>
    <mergeCell ref="BX182:BX183"/>
    <mergeCell ref="CU182:CU183"/>
    <mergeCell ref="CV182:CV183"/>
    <mergeCell ref="CW182:CW183"/>
    <mergeCell ref="CX182:CX183"/>
    <mergeCell ref="CY182:CY183"/>
    <mergeCell ref="CZ182:CZ183"/>
    <mergeCell ref="DA182:DA183"/>
    <mergeCell ref="DB182:DB183"/>
    <mergeCell ref="DC182:DC183"/>
    <mergeCell ref="DD182:DD183"/>
    <mergeCell ref="DE182:DE183"/>
    <mergeCell ref="DF182:DF183"/>
    <mergeCell ref="DG182:DG183"/>
    <mergeCell ref="DH182:DH183"/>
    <mergeCell ref="AH183:AI184"/>
    <mergeCell ref="AJ183:AK184"/>
    <mergeCell ref="AL183:AM184"/>
    <mergeCell ref="AN183:AO184"/>
    <mergeCell ref="AP183:AQ184"/>
    <mergeCell ref="AR183:AS184"/>
    <mergeCell ref="AT183:AU184"/>
    <mergeCell ref="AV183:AW184"/>
    <mergeCell ref="AX183:AY184"/>
    <mergeCell ref="AZ183:BA184"/>
    <mergeCell ref="BB183:BC184"/>
    <mergeCell ref="CY184:CY185"/>
    <mergeCell ref="CZ184:CZ185"/>
    <mergeCell ref="DA184:DA185"/>
    <mergeCell ref="DB184:DB185"/>
    <mergeCell ref="DC184:DC185"/>
    <mergeCell ref="DD184:DD185"/>
    <mergeCell ref="AV185:AW186"/>
    <mergeCell ref="CW180:CW181"/>
    <mergeCell ref="CX180:CX181"/>
    <mergeCell ref="CY180:CY181"/>
    <mergeCell ref="CZ180:CZ181"/>
    <mergeCell ref="DA180:DA181"/>
    <mergeCell ref="DB180:DB181"/>
    <mergeCell ref="DC180:DC181"/>
    <mergeCell ref="DD180:DD181"/>
    <mergeCell ref="DE180:DE181"/>
    <mergeCell ref="DF180:DF181"/>
    <mergeCell ref="DG180:DG181"/>
    <mergeCell ref="DH180:DH181"/>
    <mergeCell ref="E181:E182"/>
    <mergeCell ref="F181:G182"/>
    <mergeCell ref="H181:I182"/>
    <mergeCell ref="J181:K182"/>
    <mergeCell ref="L181:M182"/>
    <mergeCell ref="N181:O182"/>
    <mergeCell ref="P181:Q182"/>
    <mergeCell ref="R181:S182"/>
    <mergeCell ref="T181:U182"/>
    <mergeCell ref="V181:W182"/>
    <mergeCell ref="X181:Y182"/>
    <mergeCell ref="Z181:AA182"/>
    <mergeCell ref="AB181:AC182"/>
    <mergeCell ref="AD181:AE182"/>
    <mergeCell ref="AF181:AG182"/>
    <mergeCell ref="AH181:AI182"/>
    <mergeCell ref="AJ181:AK182"/>
    <mergeCell ref="AL181:AM182"/>
    <mergeCell ref="AN181:AO182"/>
    <mergeCell ref="AP181:AQ182"/>
    <mergeCell ref="BT179:BT180"/>
    <mergeCell ref="BU180:BV181"/>
    <mergeCell ref="BW180:BW181"/>
    <mergeCell ref="AR181:AS182"/>
    <mergeCell ref="AT181:AU182"/>
    <mergeCell ref="AV181:AW182"/>
    <mergeCell ref="AX181:AY182"/>
    <mergeCell ref="AZ181:BA182"/>
    <mergeCell ref="BB181:BC182"/>
    <mergeCell ref="BD181:BE182"/>
    <mergeCell ref="BF181:BG182"/>
    <mergeCell ref="BH181:BI182"/>
    <mergeCell ref="BJ181:BK182"/>
    <mergeCell ref="BL181:BM182"/>
    <mergeCell ref="BN181:BO182"/>
    <mergeCell ref="BP181:BQ182"/>
    <mergeCell ref="BR181:BS182"/>
    <mergeCell ref="BT181:BT182"/>
    <mergeCell ref="BU182:BV183"/>
    <mergeCell ref="BW182:BW183"/>
    <mergeCell ref="AL179:AM180"/>
    <mergeCell ref="AN179:AO180"/>
    <mergeCell ref="AP179:AQ180"/>
    <mergeCell ref="AR179:AS180"/>
    <mergeCell ref="AT179:AU180"/>
    <mergeCell ref="AV179:AW180"/>
    <mergeCell ref="AX179:AY180"/>
    <mergeCell ref="AZ179:BA180"/>
    <mergeCell ref="BB179:BC180"/>
    <mergeCell ref="BD179:BE180"/>
    <mergeCell ref="BF179:BG180"/>
    <mergeCell ref="BH179:BI180"/>
    <mergeCell ref="BJ179:BK180"/>
    <mergeCell ref="BL179:BM180"/>
    <mergeCell ref="BN179:BO180"/>
    <mergeCell ref="BP179:BQ180"/>
    <mergeCell ref="BR179:BS180"/>
    <mergeCell ref="CW178:CW179"/>
    <mergeCell ref="CX178:CX179"/>
    <mergeCell ref="CY178:CY179"/>
    <mergeCell ref="CZ178:CZ179"/>
    <mergeCell ref="DA178:DA179"/>
    <mergeCell ref="DB178:DB179"/>
    <mergeCell ref="DC178:DC179"/>
    <mergeCell ref="DD178:DD179"/>
    <mergeCell ref="DE178:DE179"/>
    <mergeCell ref="DF178:DF179"/>
    <mergeCell ref="DG178:DG179"/>
    <mergeCell ref="DH178:DH179"/>
    <mergeCell ref="E179:E180"/>
    <mergeCell ref="F179:G180"/>
    <mergeCell ref="H179:I180"/>
    <mergeCell ref="J179:K180"/>
    <mergeCell ref="L179:M180"/>
    <mergeCell ref="N179:O180"/>
    <mergeCell ref="P179:Q180"/>
    <mergeCell ref="R179:S180"/>
    <mergeCell ref="T179:U180"/>
    <mergeCell ref="V179:W180"/>
    <mergeCell ref="X179:Y180"/>
    <mergeCell ref="Z179:AA180"/>
    <mergeCell ref="AB179:AC180"/>
    <mergeCell ref="AD179:AE180"/>
    <mergeCell ref="AF179:AG180"/>
    <mergeCell ref="AH179:AI180"/>
    <mergeCell ref="AJ179:AK180"/>
    <mergeCell ref="BW178:BW179"/>
    <mergeCell ref="BX178:BX179"/>
    <mergeCell ref="BY178:CD179"/>
    <mergeCell ref="CE178:CH179"/>
    <mergeCell ref="CI178:CL189"/>
    <mergeCell ref="CN178:CN179"/>
    <mergeCell ref="CO178:CO179"/>
    <mergeCell ref="CP178:CP179"/>
    <mergeCell ref="CQ178:CQ179"/>
    <mergeCell ref="CR178:CR179"/>
    <mergeCell ref="CS178:CS179"/>
    <mergeCell ref="CT178:CT179"/>
    <mergeCell ref="CU178:CU179"/>
    <mergeCell ref="CV178:CV179"/>
    <mergeCell ref="BX180:BX181"/>
    <mergeCell ref="BY180:CD181"/>
    <mergeCell ref="CE180:CH181"/>
    <mergeCell ref="CN180:CN181"/>
    <mergeCell ref="CO180:CO181"/>
    <mergeCell ref="CP180:CP181"/>
    <mergeCell ref="CQ180:CQ181"/>
    <mergeCell ref="CR180:CR181"/>
    <mergeCell ref="CS180:CS181"/>
    <mergeCell ref="CT180:CT181"/>
    <mergeCell ref="CU180:CU181"/>
    <mergeCell ref="CV180:CV181"/>
    <mergeCell ref="BY182:CD183"/>
    <mergeCell ref="CE182:CH183"/>
    <mergeCell ref="CN182:CN183"/>
    <mergeCell ref="CO182:CO183"/>
    <mergeCell ref="CP182:CP183"/>
    <mergeCell ref="CQ182:CQ183"/>
    <mergeCell ref="CR182:CR183"/>
    <mergeCell ref="CS182:CS183"/>
    <mergeCell ref="CT182:CT183"/>
    <mergeCell ref="DH176:DH177"/>
    <mergeCell ref="E177:E178"/>
    <mergeCell ref="F177:G178"/>
    <mergeCell ref="H177:I178"/>
    <mergeCell ref="J177:K178"/>
    <mergeCell ref="L177:M178"/>
    <mergeCell ref="N177:O178"/>
    <mergeCell ref="P177:Q178"/>
    <mergeCell ref="R177:S178"/>
    <mergeCell ref="T177:U178"/>
    <mergeCell ref="V177:W178"/>
    <mergeCell ref="X177:Y178"/>
    <mergeCell ref="Z177:AA178"/>
    <mergeCell ref="AB177:AC178"/>
    <mergeCell ref="AD177:AE178"/>
    <mergeCell ref="AF177:AG178"/>
    <mergeCell ref="AH177:AI178"/>
    <mergeCell ref="AJ177:AK178"/>
    <mergeCell ref="AL177:AM178"/>
    <mergeCell ref="AN177:AO178"/>
    <mergeCell ref="AP177:AQ178"/>
    <mergeCell ref="AR177:AS178"/>
    <mergeCell ref="AT177:AU178"/>
    <mergeCell ref="AV177:AW178"/>
    <mergeCell ref="AX177:AY178"/>
    <mergeCell ref="AZ177:BA178"/>
    <mergeCell ref="BB177:BC178"/>
    <mergeCell ref="BD177:BE178"/>
    <mergeCell ref="BF177:BG178"/>
    <mergeCell ref="BH177:BI178"/>
    <mergeCell ref="BJ177:BK178"/>
    <mergeCell ref="BL177:BM178"/>
    <mergeCell ref="CQ176:CQ177"/>
    <mergeCell ref="CR176:CR177"/>
    <mergeCell ref="CS176:CS177"/>
    <mergeCell ref="CT176:CT177"/>
    <mergeCell ref="CU176:CU177"/>
    <mergeCell ref="CV176:CV177"/>
    <mergeCell ref="CW176:CW177"/>
    <mergeCell ref="CX176:CX177"/>
    <mergeCell ref="CY176:CY177"/>
    <mergeCell ref="CZ176:CZ177"/>
    <mergeCell ref="DA176:DA177"/>
    <mergeCell ref="DB176:DB177"/>
    <mergeCell ref="DC176:DC177"/>
    <mergeCell ref="DD176:DD177"/>
    <mergeCell ref="DE176:DE177"/>
    <mergeCell ref="DF176:DF177"/>
    <mergeCell ref="DG176:DG177"/>
    <mergeCell ref="DH174:DH175"/>
    <mergeCell ref="E175:E176"/>
    <mergeCell ref="F175:G176"/>
    <mergeCell ref="H175:I176"/>
    <mergeCell ref="J175:K176"/>
    <mergeCell ref="L175:M176"/>
    <mergeCell ref="N175:O176"/>
    <mergeCell ref="P175:Q176"/>
    <mergeCell ref="R175:S176"/>
    <mergeCell ref="T175:U176"/>
    <mergeCell ref="V175:W176"/>
    <mergeCell ref="X175:Y176"/>
    <mergeCell ref="Z175:AA176"/>
    <mergeCell ref="AB175:AC176"/>
    <mergeCell ref="AD175:AE176"/>
    <mergeCell ref="AF175:AG176"/>
    <mergeCell ref="AH175:AI176"/>
    <mergeCell ref="AJ175:AK176"/>
    <mergeCell ref="AL175:AM176"/>
    <mergeCell ref="AN175:AO176"/>
    <mergeCell ref="AP175:AQ176"/>
    <mergeCell ref="AR175:AS176"/>
    <mergeCell ref="AT175:AU176"/>
    <mergeCell ref="AV175:AW176"/>
    <mergeCell ref="AX175:AY176"/>
    <mergeCell ref="AZ175:BA176"/>
    <mergeCell ref="BB175:BC176"/>
    <mergeCell ref="BD175:BE176"/>
    <mergeCell ref="BF175:BG176"/>
    <mergeCell ref="BH175:BI176"/>
    <mergeCell ref="BJ175:BK176"/>
    <mergeCell ref="BL175:BM176"/>
    <mergeCell ref="CQ174:CQ175"/>
    <mergeCell ref="CR174:CR175"/>
    <mergeCell ref="CS174:CS175"/>
    <mergeCell ref="CT174:CT175"/>
    <mergeCell ref="CU174:CU175"/>
    <mergeCell ref="CV174:CV175"/>
    <mergeCell ref="CW174:CW175"/>
    <mergeCell ref="CX174:CX175"/>
    <mergeCell ref="CY174:CY175"/>
    <mergeCell ref="CZ174:CZ175"/>
    <mergeCell ref="DA174:DA175"/>
    <mergeCell ref="DB174:DB175"/>
    <mergeCell ref="DC174:DC175"/>
    <mergeCell ref="DD174:DD175"/>
    <mergeCell ref="DE174:DE175"/>
    <mergeCell ref="DF174:DF175"/>
    <mergeCell ref="DG174:DG175"/>
    <mergeCell ref="BL173:BM174"/>
    <mergeCell ref="BN173:BO174"/>
    <mergeCell ref="BP173:BQ174"/>
    <mergeCell ref="BR173:BS174"/>
    <mergeCell ref="BT173:BT174"/>
    <mergeCell ref="BU174:BV175"/>
    <mergeCell ref="BW174:BW175"/>
    <mergeCell ref="BX174:BX175"/>
    <mergeCell ref="BY174:CD175"/>
    <mergeCell ref="CE174:CH175"/>
    <mergeCell ref="CI174:CL175"/>
    <mergeCell ref="CN174:CN175"/>
    <mergeCell ref="CO174:CO175"/>
    <mergeCell ref="CP174:CP175"/>
    <mergeCell ref="BN175:BO176"/>
    <mergeCell ref="BP175:BQ176"/>
    <mergeCell ref="BR175:BS176"/>
    <mergeCell ref="BT175:BT176"/>
    <mergeCell ref="BU176:BV177"/>
    <mergeCell ref="BW176:BW177"/>
    <mergeCell ref="BX176:BX177"/>
    <mergeCell ref="BY176:CD177"/>
    <mergeCell ref="CE176:CH177"/>
    <mergeCell ref="CI176:CL177"/>
    <mergeCell ref="CN176:CN177"/>
    <mergeCell ref="CO176:CO177"/>
    <mergeCell ref="CP176:CP177"/>
    <mergeCell ref="BN177:BO178"/>
    <mergeCell ref="BP177:BQ178"/>
    <mergeCell ref="BR177:BS178"/>
    <mergeCell ref="BT177:BT178"/>
    <mergeCell ref="BU178:BV179"/>
    <mergeCell ref="BS171:BT172"/>
    <mergeCell ref="DH172:DH173"/>
    <mergeCell ref="E173:E174"/>
    <mergeCell ref="F173:G174"/>
    <mergeCell ref="H173:I174"/>
    <mergeCell ref="J173:K174"/>
    <mergeCell ref="L173:M174"/>
    <mergeCell ref="N173:O174"/>
    <mergeCell ref="P173:Q174"/>
    <mergeCell ref="R173:S174"/>
    <mergeCell ref="T173:U174"/>
    <mergeCell ref="V173:W174"/>
    <mergeCell ref="X173:Y174"/>
    <mergeCell ref="Z173:AA174"/>
    <mergeCell ref="AB173:AC174"/>
    <mergeCell ref="AD173:AE174"/>
    <mergeCell ref="AF173:AG174"/>
    <mergeCell ref="AH173:AI174"/>
    <mergeCell ref="AJ173:AK174"/>
    <mergeCell ref="AL173:AM174"/>
    <mergeCell ref="AN173:AO174"/>
    <mergeCell ref="AP173:AQ174"/>
    <mergeCell ref="AR173:AS174"/>
    <mergeCell ref="AT173:AU174"/>
    <mergeCell ref="AV173:AW174"/>
    <mergeCell ref="AX173:AY174"/>
    <mergeCell ref="AZ173:BA174"/>
    <mergeCell ref="BB173:BC174"/>
    <mergeCell ref="BD173:BE174"/>
    <mergeCell ref="BF173:BG174"/>
    <mergeCell ref="BH173:BI174"/>
    <mergeCell ref="BJ173:BK174"/>
    <mergeCell ref="AK171:AL172"/>
    <mergeCell ref="AM171:AN172"/>
    <mergeCell ref="AO171:AP172"/>
    <mergeCell ref="AQ171:AR172"/>
    <mergeCell ref="AS171:AT172"/>
    <mergeCell ref="AU171:AV172"/>
    <mergeCell ref="AW171:AX172"/>
    <mergeCell ref="AY171:AZ172"/>
    <mergeCell ref="BA171:BB172"/>
    <mergeCell ref="BC171:BD172"/>
    <mergeCell ref="BE171:BF172"/>
    <mergeCell ref="BG171:BH172"/>
    <mergeCell ref="BI171:BJ172"/>
    <mergeCell ref="BK171:BL172"/>
    <mergeCell ref="BM171:BN172"/>
    <mergeCell ref="BO171:BP172"/>
    <mergeCell ref="BQ171:BR172"/>
    <mergeCell ref="A170:D189"/>
    <mergeCell ref="E171:F172"/>
    <mergeCell ref="G171:H172"/>
    <mergeCell ref="I171:J172"/>
    <mergeCell ref="K171:L172"/>
    <mergeCell ref="M171:N172"/>
    <mergeCell ref="O171:P172"/>
    <mergeCell ref="Q171:R172"/>
    <mergeCell ref="S171:T172"/>
    <mergeCell ref="U171:V172"/>
    <mergeCell ref="W171:X172"/>
    <mergeCell ref="Y171:Z172"/>
    <mergeCell ref="AA171:AB172"/>
    <mergeCell ref="AC171:AD172"/>
    <mergeCell ref="AE171:AF172"/>
    <mergeCell ref="AG171:AH172"/>
    <mergeCell ref="AI171:AJ172"/>
    <mergeCell ref="E183:E184"/>
    <mergeCell ref="F183:G184"/>
    <mergeCell ref="H183:I184"/>
    <mergeCell ref="J183:K184"/>
    <mergeCell ref="L183:M184"/>
    <mergeCell ref="N183:O184"/>
    <mergeCell ref="P183:Q184"/>
    <mergeCell ref="R183:S184"/>
    <mergeCell ref="T183:U184"/>
    <mergeCell ref="V183:W184"/>
    <mergeCell ref="X183:Y184"/>
    <mergeCell ref="Z183:AA184"/>
    <mergeCell ref="AB183:AC184"/>
    <mergeCell ref="AD183:AE184"/>
    <mergeCell ref="AF183:AG184"/>
    <mergeCell ref="CE154:CH155"/>
    <mergeCell ref="CE156:CH157"/>
    <mergeCell ref="CE158:CH159"/>
    <mergeCell ref="CE160:CH161"/>
    <mergeCell ref="CE162:CH163"/>
    <mergeCell ref="CE164:CH165"/>
    <mergeCell ref="CE166:CH167"/>
    <mergeCell ref="CE168:CH169"/>
    <mergeCell ref="CI134:CL135"/>
    <mergeCell ref="CI136:CL137"/>
    <mergeCell ref="CI138:CL149"/>
    <mergeCell ref="CI154:CL155"/>
    <mergeCell ref="CI156:CL157"/>
    <mergeCell ref="CI158:CL169"/>
    <mergeCell ref="CI114:CL115"/>
    <mergeCell ref="CI116:CL117"/>
    <mergeCell ref="CI118:CL129"/>
    <mergeCell ref="A106:B107"/>
    <mergeCell ref="C106:D107"/>
    <mergeCell ref="CE82:CG83"/>
    <mergeCell ref="CE84:CG85"/>
    <mergeCell ref="CE86:CG87"/>
    <mergeCell ref="CE88:CG89"/>
    <mergeCell ref="CE90:CG91"/>
    <mergeCell ref="CE92:CG93"/>
    <mergeCell ref="CE134:CH135"/>
    <mergeCell ref="CE136:CH137"/>
    <mergeCell ref="CE138:CH139"/>
    <mergeCell ref="CE140:CH141"/>
    <mergeCell ref="CE142:CH143"/>
    <mergeCell ref="CE144:CH145"/>
    <mergeCell ref="CE146:CH147"/>
    <mergeCell ref="CE148:CH149"/>
    <mergeCell ref="CE114:CH115"/>
    <mergeCell ref="CE116:CH117"/>
    <mergeCell ref="CE118:CH119"/>
    <mergeCell ref="CE120:CH121"/>
    <mergeCell ref="CE122:CH123"/>
    <mergeCell ref="CE124:CH125"/>
    <mergeCell ref="CE126:CH127"/>
    <mergeCell ref="CE128:CH129"/>
    <mergeCell ref="BX140:BX141"/>
    <mergeCell ref="BY140:CD141"/>
    <mergeCell ref="BY142:CD143"/>
    <mergeCell ref="BX148:BX149"/>
    <mergeCell ref="BY148:CD149"/>
    <mergeCell ref="CE106:CG107"/>
    <mergeCell ref="BB107:BC108"/>
    <mergeCell ref="BD107:BE108"/>
    <mergeCell ref="A76:B77"/>
    <mergeCell ref="C76:D77"/>
    <mergeCell ref="BY50:CD53"/>
    <mergeCell ref="CE50:CG53"/>
    <mergeCell ref="CH50:CL53"/>
    <mergeCell ref="BU50:BX53"/>
    <mergeCell ref="A94:B95"/>
    <mergeCell ref="C94:D95"/>
    <mergeCell ref="A96:B97"/>
    <mergeCell ref="C96:D97"/>
    <mergeCell ref="A98:B99"/>
    <mergeCell ref="C98:D99"/>
    <mergeCell ref="A100:B101"/>
    <mergeCell ref="C100:D101"/>
    <mergeCell ref="A102:B103"/>
    <mergeCell ref="C102:D103"/>
    <mergeCell ref="A104:B105"/>
    <mergeCell ref="C104:D105"/>
    <mergeCell ref="CE94:CG95"/>
    <mergeCell ref="CE96:CG97"/>
    <mergeCell ref="CE98:CG99"/>
    <mergeCell ref="CE100:CG101"/>
    <mergeCell ref="CE102:CG103"/>
    <mergeCell ref="CE104:CG105"/>
    <mergeCell ref="BL99:BM100"/>
    <mergeCell ref="BF103:BG104"/>
    <mergeCell ref="BH103:BI104"/>
    <mergeCell ref="BJ103:BK104"/>
    <mergeCell ref="BL103:BM104"/>
    <mergeCell ref="BN103:BO104"/>
    <mergeCell ref="BP103:BQ104"/>
    <mergeCell ref="AP103:AQ104"/>
    <mergeCell ref="BR105:BS106"/>
    <mergeCell ref="BR103:BS104"/>
    <mergeCell ref="BP101:BQ102"/>
    <mergeCell ref="BR101:BS102"/>
    <mergeCell ref="BN99:BO100"/>
    <mergeCell ref="BP99:BQ100"/>
    <mergeCell ref="BR99:BS100"/>
    <mergeCell ref="BB99:BC100"/>
    <mergeCell ref="BD99:BE100"/>
    <mergeCell ref="BF99:BG100"/>
    <mergeCell ref="BH99:BI100"/>
    <mergeCell ref="BF107:BG108"/>
    <mergeCell ref="BH107:BI108"/>
    <mergeCell ref="BJ107:BK108"/>
    <mergeCell ref="A78:B79"/>
    <mergeCell ref="C78:D79"/>
    <mergeCell ref="A80:B81"/>
    <mergeCell ref="C80:D81"/>
    <mergeCell ref="A82:B83"/>
    <mergeCell ref="C82:D83"/>
    <mergeCell ref="A84:B85"/>
    <mergeCell ref="C84:D85"/>
    <mergeCell ref="A86:B87"/>
    <mergeCell ref="C86:D87"/>
    <mergeCell ref="A88:B89"/>
    <mergeCell ref="C88:D89"/>
    <mergeCell ref="A90:B91"/>
    <mergeCell ref="C90:D91"/>
    <mergeCell ref="A92:B93"/>
    <mergeCell ref="C92:D93"/>
    <mergeCell ref="BJ99:BK100"/>
    <mergeCell ref="AL99:AM100"/>
    <mergeCell ref="CX104:CX105"/>
    <mergeCell ref="CY104:CY105"/>
    <mergeCell ref="CZ104:CZ105"/>
    <mergeCell ref="DA104:DA105"/>
    <mergeCell ref="DB104:DB105"/>
    <mergeCell ref="DC104:DC105"/>
    <mergeCell ref="DD104:DD105"/>
    <mergeCell ref="DE100:DE101"/>
    <mergeCell ref="CX100:CX101"/>
    <mergeCell ref="CY100:CY101"/>
    <mergeCell ref="CZ100:CZ101"/>
    <mergeCell ref="DA100:DA101"/>
    <mergeCell ref="DB100:DB101"/>
    <mergeCell ref="DC100:DC101"/>
    <mergeCell ref="DD100:DD101"/>
    <mergeCell ref="CW104:CW105"/>
    <mergeCell ref="DE104:DE105"/>
    <mergeCell ref="DF104:DF105"/>
    <mergeCell ref="DF100:DF101"/>
    <mergeCell ref="DG104:DG105"/>
    <mergeCell ref="CN106:CN107"/>
    <mergeCell ref="CO106:CO107"/>
    <mergeCell ref="CP106:CP107"/>
    <mergeCell ref="CQ106:CQ107"/>
    <mergeCell ref="CR106:CR107"/>
    <mergeCell ref="CS106:CS107"/>
    <mergeCell ref="CT106:CT107"/>
    <mergeCell ref="CU106:CU107"/>
    <mergeCell ref="CV106:CV107"/>
    <mergeCell ref="CW106:CW107"/>
    <mergeCell ref="CX106:CX107"/>
    <mergeCell ref="CY106:CY107"/>
    <mergeCell ref="CZ106:CZ107"/>
    <mergeCell ref="DA106:DA107"/>
    <mergeCell ref="DB106:DB107"/>
    <mergeCell ref="DC106:DC107"/>
    <mergeCell ref="DD106:DD107"/>
    <mergeCell ref="DE106:DE107"/>
    <mergeCell ref="DF106:DF107"/>
    <mergeCell ref="DG106:DG107"/>
    <mergeCell ref="CN104:CN105"/>
    <mergeCell ref="CO104:CO105"/>
    <mergeCell ref="CP104:CP105"/>
    <mergeCell ref="CQ104:CQ105"/>
    <mergeCell ref="CR104:CR105"/>
    <mergeCell ref="CS104:CS105"/>
    <mergeCell ref="CT104:CT105"/>
    <mergeCell ref="CU104:CU105"/>
    <mergeCell ref="CV104:CV105"/>
    <mergeCell ref="DG100:DG101"/>
    <mergeCell ref="CN102:CN103"/>
    <mergeCell ref="CO102:CO103"/>
    <mergeCell ref="CP102:CP103"/>
    <mergeCell ref="CQ102:CQ103"/>
    <mergeCell ref="CR102:CR103"/>
    <mergeCell ref="CS102:CS103"/>
    <mergeCell ref="CT102:CT103"/>
    <mergeCell ref="CU102:CU103"/>
    <mergeCell ref="CV102:CV103"/>
    <mergeCell ref="CW102:CW103"/>
    <mergeCell ref="CX102:CX103"/>
    <mergeCell ref="CY102:CY103"/>
    <mergeCell ref="CZ102:CZ103"/>
    <mergeCell ref="DA102:DA103"/>
    <mergeCell ref="DB102:DB103"/>
    <mergeCell ref="DC102:DC103"/>
    <mergeCell ref="DD102:DD103"/>
    <mergeCell ref="DE102:DE103"/>
    <mergeCell ref="DF102:DF103"/>
    <mergeCell ref="DG102:DG103"/>
    <mergeCell ref="CN100:CN101"/>
    <mergeCell ref="CO100:CO101"/>
    <mergeCell ref="CP100:CP101"/>
    <mergeCell ref="CQ100:CQ101"/>
    <mergeCell ref="CR100:CR101"/>
    <mergeCell ref="CS100:CS101"/>
    <mergeCell ref="CT100:CT101"/>
    <mergeCell ref="CU100:CU101"/>
    <mergeCell ref="CV100:CV101"/>
    <mergeCell ref="CW100:CW101"/>
    <mergeCell ref="DE96:DE97"/>
    <mergeCell ref="DF96:DF97"/>
    <mergeCell ref="DG96:DG97"/>
    <mergeCell ref="CN98:CN99"/>
    <mergeCell ref="CO98:CO99"/>
    <mergeCell ref="CP98:CP99"/>
    <mergeCell ref="CQ98:CQ99"/>
    <mergeCell ref="CR98:CR99"/>
    <mergeCell ref="CS98:CS99"/>
    <mergeCell ref="CT98:CT99"/>
    <mergeCell ref="CU98:CU99"/>
    <mergeCell ref="CV98:CV99"/>
    <mergeCell ref="CW98:CW99"/>
    <mergeCell ref="CX98:CX99"/>
    <mergeCell ref="CY98:CY99"/>
    <mergeCell ref="CZ98:CZ99"/>
    <mergeCell ref="DA98:DA99"/>
    <mergeCell ref="DB98:DB99"/>
    <mergeCell ref="DC98:DC99"/>
    <mergeCell ref="DD98:DD99"/>
    <mergeCell ref="DE98:DE99"/>
    <mergeCell ref="DF98:DF99"/>
    <mergeCell ref="DG98:DG99"/>
    <mergeCell ref="CN96:CN97"/>
    <mergeCell ref="CO96:CO97"/>
    <mergeCell ref="CP96:CP97"/>
    <mergeCell ref="CQ96:CQ97"/>
    <mergeCell ref="CR96:CR97"/>
    <mergeCell ref="CS96:CS97"/>
    <mergeCell ref="CT96:CT97"/>
    <mergeCell ref="CU96:CU97"/>
    <mergeCell ref="CV96:CV97"/>
    <mergeCell ref="CW96:CW97"/>
    <mergeCell ref="CX96:CX97"/>
    <mergeCell ref="CY96:CY97"/>
    <mergeCell ref="CZ96:CZ97"/>
    <mergeCell ref="DA96:DA97"/>
    <mergeCell ref="DB96:DB97"/>
    <mergeCell ref="DC96:DC97"/>
    <mergeCell ref="DD96:DD97"/>
    <mergeCell ref="DE92:DE93"/>
    <mergeCell ref="DF92:DF93"/>
    <mergeCell ref="DG92:DG93"/>
    <mergeCell ref="CN94:CN95"/>
    <mergeCell ref="CO94:CO95"/>
    <mergeCell ref="CP94:CP95"/>
    <mergeCell ref="CQ94:CQ95"/>
    <mergeCell ref="CR94:CR95"/>
    <mergeCell ref="CS94:CS95"/>
    <mergeCell ref="CT94:CT95"/>
    <mergeCell ref="CU94:CU95"/>
    <mergeCell ref="CV94:CV95"/>
    <mergeCell ref="CW94:CW95"/>
    <mergeCell ref="CX94:CX95"/>
    <mergeCell ref="CY94:CY95"/>
    <mergeCell ref="CZ94:CZ95"/>
    <mergeCell ref="DA94:DA95"/>
    <mergeCell ref="DB94:DB95"/>
    <mergeCell ref="DC94:DC95"/>
    <mergeCell ref="DD94:DD95"/>
    <mergeCell ref="DE94:DE95"/>
    <mergeCell ref="DF94:DF95"/>
    <mergeCell ref="DG94:DG95"/>
    <mergeCell ref="CN92:CN93"/>
    <mergeCell ref="DB92:DB93"/>
    <mergeCell ref="DC92:DC93"/>
    <mergeCell ref="DD92:DD93"/>
    <mergeCell ref="DG88:DG89"/>
    <mergeCell ref="DE90:DE91"/>
    <mergeCell ref="DF90:DF91"/>
    <mergeCell ref="DG90:DG91"/>
    <mergeCell ref="CY88:CY89"/>
    <mergeCell ref="CZ88:CZ89"/>
    <mergeCell ref="DA88:DA89"/>
    <mergeCell ref="DB88:DB89"/>
    <mergeCell ref="DC88:DC89"/>
    <mergeCell ref="DD88:DD89"/>
    <mergeCell ref="DE88:DE89"/>
    <mergeCell ref="DF88:DF89"/>
    <mergeCell ref="DB90:DB91"/>
    <mergeCell ref="DC90:DC91"/>
    <mergeCell ref="DD90:DD91"/>
    <mergeCell ref="CN90:CN91"/>
    <mergeCell ref="CO90:CO91"/>
    <mergeCell ref="CP90:CP91"/>
    <mergeCell ref="CQ90:CQ91"/>
    <mergeCell ref="CR90:CR91"/>
    <mergeCell ref="CS90:CS91"/>
    <mergeCell ref="CT90:CT91"/>
    <mergeCell ref="CU90:CU91"/>
    <mergeCell ref="CV90:CV91"/>
    <mergeCell ref="CW90:CW91"/>
    <mergeCell ref="CX90:CX91"/>
    <mergeCell ref="CY90:CY91"/>
    <mergeCell ref="CZ90:CZ91"/>
    <mergeCell ref="DA90:DA91"/>
    <mergeCell ref="CO92:CO93"/>
    <mergeCell ref="CP92:CP93"/>
    <mergeCell ref="CQ92:CQ93"/>
    <mergeCell ref="CR92:CR93"/>
    <mergeCell ref="CS92:CS93"/>
    <mergeCell ref="CT92:CT93"/>
    <mergeCell ref="CU92:CU93"/>
    <mergeCell ref="CV92:CV93"/>
    <mergeCell ref="CW92:CW93"/>
    <mergeCell ref="CX92:CX93"/>
    <mergeCell ref="CY92:CY93"/>
    <mergeCell ref="CZ92:CZ93"/>
    <mergeCell ref="DA92:DA93"/>
    <mergeCell ref="CO84:CO85"/>
    <mergeCell ref="CP84:CP85"/>
    <mergeCell ref="CQ84:CQ85"/>
    <mergeCell ref="CR84:CR85"/>
    <mergeCell ref="CS84:CS85"/>
    <mergeCell ref="CT84:CT85"/>
    <mergeCell ref="CU84:CU85"/>
    <mergeCell ref="CV84:CV85"/>
    <mergeCell ref="CN88:CN89"/>
    <mergeCell ref="CQ88:CQ89"/>
    <mergeCell ref="CR88:CR89"/>
    <mergeCell ref="CS88:CS89"/>
    <mergeCell ref="CT88:CT89"/>
    <mergeCell ref="CU88:CU89"/>
    <mergeCell ref="CV88:CV89"/>
    <mergeCell ref="CW88:CW89"/>
    <mergeCell ref="CX88:CX89"/>
    <mergeCell ref="CN86:CN87"/>
    <mergeCell ref="CO86:CO87"/>
    <mergeCell ref="CP86:CP87"/>
    <mergeCell ref="DG82:DG83"/>
    <mergeCell ref="CN80:CN81"/>
    <mergeCell ref="CP80:CP81"/>
    <mergeCell ref="CQ80:CQ81"/>
    <mergeCell ref="CR80:CR81"/>
    <mergeCell ref="CS80:CS81"/>
    <mergeCell ref="CQ86:CQ87"/>
    <mergeCell ref="CR86:CR87"/>
    <mergeCell ref="CS86:CS87"/>
    <mergeCell ref="CT86:CT87"/>
    <mergeCell ref="CU86:CU87"/>
    <mergeCell ref="CV86:CV87"/>
    <mergeCell ref="CW86:CW87"/>
    <mergeCell ref="CX86:CX87"/>
    <mergeCell ref="CY86:CY87"/>
    <mergeCell ref="CZ86:CZ87"/>
    <mergeCell ref="DA86:DA87"/>
    <mergeCell ref="DB86:DB87"/>
    <mergeCell ref="DC86:DC87"/>
    <mergeCell ref="DD86:DD87"/>
    <mergeCell ref="CW84:CW85"/>
    <mergeCell ref="CX84:CX85"/>
    <mergeCell ref="CY84:CY85"/>
    <mergeCell ref="CZ84:CZ85"/>
    <mergeCell ref="DA84:DA85"/>
    <mergeCell ref="DB84:DB85"/>
    <mergeCell ref="DC84:DC85"/>
    <mergeCell ref="DD84:DD85"/>
    <mergeCell ref="DE86:DE87"/>
    <mergeCell ref="DF86:DF87"/>
    <mergeCell ref="DG86:DG87"/>
    <mergeCell ref="CN84:CN85"/>
    <mergeCell ref="CN82:CN83"/>
    <mergeCell ref="CP82:CP83"/>
    <mergeCell ref="CQ82:CQ83"/>
    <mergeCell ref="CR82:CR83"/>
    <mergeCell ref="CS82:CS83"/>
    <mergeCell ref="CT82:CT83"/>
    <mergeCell ref="CU82:CU83"/>
    <mergeCell ref="CV82:CV83"/>
    <mergeCell ref="CW82:CW83"/>
    <mergeCell ref="CX82:CX83"/>
    <mergeCell ref="CY82:CY83"/>
    <mergeCell ref="CZ82:CZ83"/>
    <mergeCell ref="DA82:DA83"/>
    <mergeCell ref="DB82:DB83"/>
    <mergeCell ref="DC82:DC83"/>
    <mergeCell ref="DD82:DD83"/>
    <mergeCell ref="DE82:DE83"/>
    <mergeCell ref="DE84:DE85"/>
    <mergeCell ref="DF84:DF85"/>
    <mergeCell ref="DG84:DG85"/>
    <mergeCell ref="CT78:CT79"/>
    <mergeCell ref="CU78:CU79"/>
    <mergeCell ref="CV78:CV79"/>
    <mergeCell ref="CW78:CW79"/>
    <mergeCell ref="CX78:CX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CT80:CT81"/>
    <mergeCell ref="CU80:CU81"/>
    <mergeCell ref="CV80:CV81"/>
    <mergeCell ref="CW80:CW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DG80:DG81"/>
    <mergeCell ref="DF82:DF83"/>
    <mergeCell ref="CN66:CN67"/>
    <mergeCell ref="CN76:CN77"/>
    <mergeCell ref="CP78:CP79"/>
    <mergeCell ref="CS78:CS79"/>
    <mergeCell ref="CN78:CN79"/>
    <mergeCell ref="CQ78:CQ79"/>
    <mergeCell ref="CR78:CR79"/>
    <mergeCell ref="CQ76:CQ77"/>
    <mergeCell ref="CR76:CR77"/>
    <mergeCell ref="CS76:CS77"/>
    <mergeCell ref="CO7:CO8"/>
    <mergeCell ref="CP7:CP8"/>
    <mergeCell ref="CQ7:CQ8"/>
    <mergeCell ref="CO9:CO10"/>
    <mergeCell ref="CP9:CP10"/>
    <mergeCell ref="BU6:CL6"/>
    <mergeCell ref="BX48:CL48"/>
    <mergeCell ref="CM62:CM63"/>
    <mergeCell ref="CO62:CO63"/>
    <mergeCell ref="BU56:BV57"/>
    <mergeCell ref="BU58:BV59"/>
    <mergeCell ref="BY56:CD57"/>
    <mergeCell ref="BW15:BW16"/>
    <mergeCell ref="BX15:BX16"/>
    <mergeCell ref="BY21:CD22"/>
    <mergeCell ref="BV40:BW40"/>
    <mergeCell ref="BX40:CL40"/>
    <mergeCell ref="BU7:BV8"/>
    <mergeCell ref="BW7:BW8"/>
    <mergeCell ref="BX7:BX8"/>
    <mergeCell ref="BY31:CD32"/>
    <mergeCell ref="CE31:CG32"/>
    <mergeCell ref="CT76:CT77"/>
    <mergeCell ref="CU76:CU77"/>
    <mergeCell ref="CV76:CV77"/>
    <mergeCell ref="CW76:CW77"/>
    <mergeCell ref="CX76:CX77"/>
    <mergeCell ref="CY76:CY77"/>
    <mergeCell ref="CZ76:CZ77"/>
    <mergeCell ref="DA76:DA77"/>
    <mergeCell ref="DB76:DB77"/>
    <mergeCell ref="DC76:DC77"/>
    <mergeCell ref="DD76:DD77"/>
    <mergeCell ref="DE76:DE77"/>
    <mergeCell ref="DF76:DF77"/>
    <mergeCell ref="DG76:DG77"/>
    <mergeCell ref="BN107:BO108"/>
    <mergeCell ref="BP107:BQ108"/>
    <mergeCell ref="BR107:BS108"/>
    <mergeCell ref="BT107:BT108"/>
    <mergeCell ref="BU76:BV77"/>
    <mergeCell ref="BY76:CD77"/>
    <mergeCell ref="BR91:BS92"/>
    <mergeCell ref="BP93:BQ94"/>
    <mergeCell ref="BR93:BS94"/>
    <mergeCell ref="BR85:BS86"/>
    <mergeCell ref="BY94:CD95"/>
    <mergeCell ref="CO76:CO77"/>
    <mergeCell ref="CE76:CG77"/>
    <mergeCell ref="CE78:CG79"/>
    <mergeCell ref="CE80:CG81"/>
    <mergeCell ref="CO78:CO79"/>
    <mergeCell ref="CO80:CO81"/>
    <mergeCell ref="CO82:CO83"/>
    <mergeCell ref="BN105:BO106"/>
    <mergeCell ref="BP105:BQ106"/>
    <mergeCell ref="AV105:AW106"/>
    <mergeCell ref="AX105:AY106"/>
    <mergeCell ref="AZ105:BA106"/>
    <mergeCell ref="BB105:BC106"/>
    <mergeCell ref="BD105:BE106"/>
    <mergeCell ref="BF105:BG106"/>
    <mergeCell ref="AF105:AG106"/>
    <mergeCell ref="AH105:AI106"/>
    <mergeCell ref="AJ105:AK106"/>
    <mergeCell ref="AL105:AM106"/>
    <mergeCell ref="AN105:AO106"/>
    <mergeCell ref="AP105:AQ106"/>
    <mergeCell ref="F105:G106"/>
    <mergeCell ref="H105:I106"/>
    <mergeCell ref="J105:K106"/>
    <mergeCell ref="N105:O106"/>
    <mergeCell ref="P105:Q106"/>
    <mergeCell ref="R105:S106"/>
    <mergeCell ref="T105:U106"/>
    <mergeCell ref="V105:W106"/>
    <mergeCell ref="X105:Y106"/>
    <mergeCell ref="Z105:AA106"/>
    <mergeCell ref="P103:Q104"/>
    <mergeCell ref="R103:S104"/>
    <mergeCell ref="T103:U104"/>
    <mergeCell ref="AV101:AW102"/>
    <mergeCell ref="AX101:AY102"/>
    <mergeCell ref="AZ101:BA102"/>
    <mergeCell ref="E107:E108"/>
    <mergeCell ref="F107:G108"/>
    <mergeCell ref="H107:I108"/>
    <mergeCell ref="J107:K108"/>
    <mergeCell ref="L107:M108"/>
    <mergeCell ref="N107:O108"/>
    <mergeCell ref="BH105:BI106"/>
    <mergeCell ref="BJ105:BK106"/>
    <mergeCell ref="BL105:BM106"/>
    <mergeCell ref="AB107:AC108"/>
    <mergeCell ref="BL107:BM108"/>
    <mergeCell ref="AL107:AM108"/>
    <mergeCell ref="AN107:AO108"/>
    <mergeCell ref="AP107:AQ108"/>
    <mergeCell ref="P107:Q108"/>
    <mergeCell ref="R107:S108"/>
    <mergeCell ref="T107:U108"/>
    <mergeCell ref="V107:W108"/>
    <mergeCell ref="X107:Y108"/>
    <mergeCell ref="Z107:AA108"/>
    <mergeCell ref="V103:W104"/>
    <mergeCell ref="X103:Y104"/>
    <mergeCell ref="T101:U102"/>
    <mergeCell ref="V101:W102"/>
    <mergeCell ref="X101:Y102"/>
    <mergeCell ref="BB103:BC104"/>
    <mergeCell ref="BD103:BE104"/>
    <mergeCell ref="AR103:AS104"/>
    <mergeCell ref="AT103:AU104"/>
    <mergeCell ref="AV103:AW104"/>
    <mergeCell ref="AX103:AY104"/>
    <mergeCell ref="AZ103:BA104"/>
    <mergeCell ref="Z103:AA104"/>
    <mergeCell ref="AB103:AC104"/>
    <mergeCell ref="AD103:AE104"/>
    <mergeCell ref="AF103:AG104"/>
    <mergeCell ref="AH103:AI104"/>
    <mergeCell ref="AJ103:AK104"/>
    <mergeCell ref="F95:G96"/>
    <mergeCell ref="H95:I96"/>
    <mergeCell ref="J95:K96"/>
    <mergeCell ref="L95:M96"/>
    <mergeCell ref="N95:O96"/>
    <mergeCell ref="P95:Q96"/>
    <mergeCell ref="R95:S96"/>
    <mergeCell ref="T95:U96"/>
    <mergeCell ref="BB101:BC102"/>
    <mergeCell ref="BD101:BE102"/>
    <mergeCell ref="BF101:BG102"/>
    <mergeCell ref="AF101:AG102"/>
    <mergeCell ref="AH101:AI102"/>
    <mergeCell ref="AJ101:AK102"/>
    <mergeCell ref="AL101:AM102"/>
    <mergeCell ref="AN101:AO102"/>
    <mergeCell ref="AP101:AQ102"/>
    <mergeCell ref="F101:G102"/>
    <mergeCell ref="H101:I102"/>
    <mergeCell ref="J101:K102"/>
    <mergeCell ref="L101:M102"/>
    <mergeCell ref="N101:O102"/>
    <mergeCell ref="P101:Q102"/>
    <mergeCell ref="R101:S102"/>
    <mergeCell ref="AN99:AO100"/>
    <mergeCell ref="AP99:AQ100"/>
    <mergeCell ref="AR99:AS100"/>
    <mergeCell ref="AT99:AU100"/>
    <mergeCell ref="AV99:AW100"/>
    <mergeCell ref="F93:G94"/>
    <mergeCell ref="H93:I94"/>
    <mergeCell ref="J93:K94"/>
    <mergeCell ref="L93:M94"/>
    <mergeCell ref="N93:O94"/>
    <mergeCell ref="P93:Q94"/>
    <mergeCell ref="R93:S94"/>
    <mergeCell ref="T93:U94"/>
    <mergeCell ref="V93:W94"/>
    <mergeCell ref="P99:Q100"/>
    <mergeCell ref="R99:S100"/>
    <mergeCell ref="T99:U100"/>
    <mergeCell ref="AV97:AW98"/>
    <mergeCell ref="AX97:AY98"/>
    <mergeCell ref="BR95:BS96"/>
    <mergeCell ref="F97:G98"/>
    <mergeCell ref="H97:I98"/>
    <mergeCell ref="J97:K98"/>
    <mergeCell ref="L97:M98"/>
    <mergeCell ref="N97:O98"/>
    <mergeCell ref="P97:Q98"/>
    <mergeCell ref="R97:S98"/>
    <mergeCell ref="T97:U98"/>
    <mergeCell ref="V97:W98"/>
    <mergeCell ref="BF95:BG96"/>
    <mergeCell ref="BH95:BI96"/>
    <mergeCell ref="BJ95:BK96"/>
    <mergeCell ref="BL95:BM96"/>
    <mergeCell ref="BN95:BO96"/>
    <mergeCell ref="BP95:BQ96"/>
    <mergeCell ref="AP95:AQ96"/>
    <mergeCell ref="AR95:AS96"/>
    <mergeCell ref="P89:Q90"/>
    <mergeCell ref="R89:S90"/>
    <mergeCell ref="T89:U90"/>
    <mergeCell ref="BF91:BG92"/>
    <mergeCell ref="BH91:BI92"/>
    <mergeCell ref="V89:W90"/>
    <mergeCell ref="F89:G90"/>
    <mergeCell ref="H89:I90"/>
    <mergeCell ref="BL91:BM92"/>
    <mergeCell ref="BN91:BO92"/>
    <mergeCell ref="BP91:BQ92"/>
    <mergeCell ref="AT91:AU92"/>
    <mergeCell ref="AV91:AW92"/>
    <mergeCell ref="AX91:AY92"/>
    <mergeCell ref="AZ91:BA92"/>
    <mergeCell ref="BB91:BC92"/>
    <mergeCell ref="BD91:BE92"/>
    <mergeCell ref="AD91:AE92"/>
    <mergeCell ref="AF91:AG92"/>
    <mergeCell ref="AH91:AI92"/>
    <mergeCell ref="AJ91:AK92"/>
    <mergeCell ref="AL91:AM92"/>
    <mergeCell ref="AN91:AO92"/>
    <mergeCell ref="X91:Y92"/>
    <mergeCell ref="X89:Y90"/>
    <mergeCell ref="Z89:AA90"/>
    <mergeCell ref="BS4:BT5"/>
    <mergeCell ref="V30:W31"/>
    <mergeCell ref="X30:Y31"/>
    <mergeCell ref="Z30:AA31"/>
    <mergeCell ref="AB30:AC31"/>
    <mergeCell ref="AD30:AE31"/>
    <mergeCell ref="AF30:AG31"/>
    <mergeCell ref="H30:I31"/>
    <mergeCell ref="J30:K31"/>
    <mergeCell ref="H85:I86"/>
    <mergeCell ref="F91:G92"/>
    <mergeCell ref="H91:I92"/>
    <mergeCell ref="J91:K92"/>
    <mergeCell ref="L91:M92"/>
    <mergeCell ref="N91:O92"/>
    <mergeCell ref="P91:Q92"/>
    <mergeCell ref="R91:S92"/>
    <mergeCell ref="T91:U92"/>
    <mergeCell ref="AX89:AY90"/>
    <mergeCell ref="AZ89:BA90"/>
    <mergeCell ref="BB89:BC90"/>
    <mergeCell ref="BD89:BE90"/>
    <mergeCell ref="BF89:BG90"/>
    <mergeCell ref="BH89:BI90"/>
    <mergeCell ref="AH89:AI90"/>
    <mergeCell ref="AJ89:AK90"/>
    <mergeCell ref="AL89:AM90"/>
    <mergeCell ref="AN89:AO90"/>
    <mergeCell ref="AP89:AQ90"/>
    <mergeCell ref="AR89:AS90"/>
    <mergeCell ref="J89:K90"/>
    <mergeCell ref="L89:M90"/>
    <mergeCell ref="P87:Q88"/>
    <mergeCell ref="R87:S88"/>
    <mergeCell ref="T87:U88"/>
    <mergeCell ref="V87:W88"/>
    <mergeCell ref="AX85:AY86"/>
    <mergeCell ref="AZ85:BA86"/>
    <mergeCell ref="N85:O86"/>
    <mergeCell ref="P85:Q86"/>
    <mergeCell ref="X87:Y88"/>
    <mergeCell ref="R85:S86"/>
    <mergeCell ref="T85:U86"/>
    <mergeCell ref="V85:W86"/>
    <mergeCell ref="X85:Y86"/>
    <mergeCell ref="BN37:BO37"/>
    <mergeCell ref="BI67:BJ68"/>
    <mergeCell ref="BK67:BL68"/>
    <mergeCell ref="A3:D32"/>
    <mergeCell ref="E34:F35"/>
    <mergeCell ref="G34:H35"/>
    <mergeCell ref="I34:J35"/>
    <mergeCell ref="K34:L35"/>
    <mergeCell ref="M34:N35"/>
    <mergeCell ref="O34:P35"/>
    <mergeCell ref="Q34:R35"/>
    <mergeCell ref="S34:T35"/>
    <mergeCell ref="BJ30:BK31"/>
    <mergeCell ref="BL30:BM31"/>
    <mergeCell ref="BN30:BO31"/>
    <mergeCell ref="U34:V35"/>
    <mergeCell ref="W34:X35"/>
    <mergeCell ref="Y34:Z35"/>
    <mergeCell ref="AA34:AB35"/>
    <mergeCell ref="F28:G29"/>
    <mergeCell ref="H28:I29"/>
    <mergeCell ref="J28:K29"/>
    <mergeCell ref="L28:M29"/>
    <mergeCell ref="N28:O29"/>
    <mergeCell ref="P28:Q29"/>
    <mergeCell ref="R28:S29"/>
    <mergeCell ref="T28:U29"/>
    <mergeCell ref="AE34:AF35"/>
    <mergeCell ref="AG34:AH35"/>
    <mergeCell ref="AI34:AJ35"/>
    <mergeCell ref="AK34:AL35"/>
    <mergeCell ref="AM34:AN35"/>
    <mergeCell ref="AX28:AY29"/>
    <mergeCell ref="AZ28:BA29"/>
    <mergeCell ref="BB28:BC29"/>
    <mergeCell ref="BD28:BE29"/>
    <mergeCell ref="AH28:AI29"/>
    <mergeCell ref="AJ28:AK29"/>
    <mergeCell ref="AL28:AM29"/>
    <mergeCell ref="AN28:AO29"/>
    <mergeCell ref="AP28:AQ29"/>
    <mergeCell ref="L30:M31"/>
    <mergeCell ref="N30:O31"/>
    <mergeCell ref="P30:Q31"/>
    <mergeCell ref="R30:S31"/>
    <mergeCell ref="T30:U31"/>
    <mergeCell ref="AQ34:AR35"/>
    <mergeCell ref="AS34:AT35"/>
    <mergeCell ref="AU34:AV35"/>
    <mergeCell ref="AW34:AX35"/>
    <mergeCell ref="F30:G31"/>
    <mergeCell ref="BP28:BQ29"/>
    <mergeCell ref="AR28:AS29"/>
    <mergeCell ref="BD30:BE31"/>
    <mergeCell ref="BF30:BG31"/>
    <mergeCell ref="BH30:BI31"/>
    <mergeCell ref="AH30:AI31"/>
    <mergeCell ref="AJ30:AK31"/>
    <mergeCell ref="AL30:AM31"/>
    <mergeCell ref="AN30:AO31"/>
    <mergeCell ref="AP30:AQ31"/>
    <mergeCell ref="AR30:AS31"/>
    <mergeCell ref="BP26:BQ27"/>
    <mergeCell ref="BR28:BS29"/>
    <mergeCell ref="BJ28:BK29"/>
    <mergeCell ref="BL28:BM29"/>
    <mergeCell ref="BN28:BO29"/>
    <mergeCell ref="V28:W29"/>
    <mergeCell ref="X28:Y29"/>
    <mergeCell ref="Z28:AA29"/>
    <mergeCell ref="AB28:AC29"/>
    <mergeCell ref="BF28:BG29"/>
    <mergeCell ref="BH28:BI29"/>
    <mergeCell ref="BR26:BS27"/>
    <mergeCell ref="BP30:BQ31"/>
    <mergeCell ref="BR30:BS31"/>
    <mergeCell ref="AX30:AY31"/>
    <mergeCell ref="AZ30:BA31"/>
    <mergeCell ref="BB30:BC31"/>
    <mergeCell ref="F24:G25"/>
    <mergeCell ref="H24:I25"/>
    <mergeCell ref="J24:K25"/>
    <mergeCell ref="L24:M25"/>
    <mergeCell ref="N24:O25"/>
    <mergeCell ref="P24:Q25"/>
    <mergeCell ref="R24:S25"/>
    <mergeCell ref="T24:U25"/>
    <mergeCell ref="AH24:AI25"/>
    <mergeCell ref="AJ24:AK25"/>
    <mergeCell ref="AL24:AM25"/>
    <mergeCell ref="AN24:AO25"/>
    <mergeCell ref="AP24:AQ25"/>
    <mergeCell ref="AR24:AS25"/>
    <mergeCell ref="AD28:AE29"/>
    <mergeCell ref="AF28:AG29"/>
    <mergeCell ref="BJ26:BK27"/>
    <mergeCell ref="F26:G27"/>
    <mergeCell ref="H26:I27"/>
    <mergeCell ref="J26:K27"/>
    <mergeCell ref="L26:M27"/>
    <mergeCell ref="N26:O27"/>
    <mergeCell ref="P26:Q27"/>
    <mergeCell ref="R26:S27"/>
    <mergeCell ref="T26:U27"/>
    <mergeCell ref="V24:W25"/>
    <mergeCell ref="X24:Y25"/>
    <mergeCell ref="Z24:AA25"/>
    <mergeCell ref="BF24:BG25"/>
    <mergeCell ref="BH24:BI25"/>
    <mergeCell ref="AX26:AY27"/>
    <mergeCell ref="AZ26:BA27"/>
    <mergeCell ref="BP22:BQ23"/>
    <mergeCell ref="BR22:BS23"/>
    <mergeCell ref="BI34:BJ35"/>
    <mergeCell ref="BK34:BL35"/>
    <mergeCell ref="BM34:BN35"/>
    <mergeCell ref="BO34:BP35"/>
    <mergeCell ref="BQ34:BR35"/>
    <mergeCell ref="AX22:AY23"/>
    <mergeCell ref="AZ22:BA23"/>
    <mergeCell ref="BB22:BC23"/>
    <mergeCell ref="BD22:BE23"/>
    <mergeCell ref="BF22:BG23"/>
    <mergeCell ref="BH22:BI23"/>
    <mergeCell ref="AH22:AI23"/>
    <mergeCell ref="AJ22:AK23"/>
    <mergeCell ref="AL22:AM23"/>
    <mergeCell ref="AN22:AO23"/>
    <mergeCell ref="AP22:AQ23"/>
    <mergeCell ref="BJ24:BK25"/>
    <mergeCell ref="BL24:BM25"/>
    <mergeCell ref="BN24:BO25"/>
    <mergeCell ref="BP24:BQ25"/>
    <mergeCell ref="BR24:BS25"/>
    <mergeCell ref="AY34:AZ35"/>
    <mergeCell ref="BA34:BB35"/>
    <mergeCell ref="BC34:BD35"/>
    <mergeCell ref="BE34:BF35"/>
    <mergeCell ref="BG34:BH35"/>
    <mergeCell ref="AX24:AY25"/>
    <mergeCell ref="AZ24:BA25"/>
    <mergeCell ref="BB24:BC25"/>
    <mergeCell ref="BD24:BE25"/>
    <mergeCell ref="V20:W21"/>
    <mergeCell ref="V22:W23"/>
    <mergeCell ref="X22:Y23"/>
    <mergeCell ref="Z22:AA23"/>
    <mergeCell ref="AB22:AC23"/>
    <mergeCell ref="AD22:AE23"/>
    <mergeCell ref="AF22:AG23"/>
    <mergeCell ref="V26:W27"/>
    <mergeCell ref="X26:Y27"/>
    <mergeCell ref="Z26:AA27"/>
    <mergeCell ref="AB26:AC27"/>
    <mergeCell ref="AD26:AE27"/>
    <mergeCell ref="AF26:AG27"/>
    <mergeCell ref="AB24:AC25"/>
    <mergeCell ref="AD24:AE25"/>
    <mergeCell ref="AF24:AG25"/>
    <mergeCell ref="BL26:BM27"/>
    <mergeCell ref="AR22:AS23"/>
    <mergeCell ref="BB26:BC27"/>
    <mergeCell ref="BD26:BE27"/>
    <mergeCell ref="BF26:BG27"/>
    <mergeCell ref="BH26:BI27"/>
    <mergeCell ref="AH26:AI27"/>
    <mergeCell ref="AJ26:AK27"/>
    <mergeCell ref="AL26:AM27"/>
    <mergeCell ref="AN26:AO27"/>
    <mergeCell ref="AP26:AQ27"/>
    <mergeCell ref="AR26:AS27"/>
    <mergeCell ref="F22:G23"/>
    <mergeCell ref="F18:G19"/>
    <mergeCell ref="H22:I23"/>
    <mergeCell ref="J22:K23"/>
    <mergeCell ref="L22:M23"/>
    <mergeCell ref="N22:O23"/>
    <mergeCell ref="P22:Q23"/>
    <mergeCell ref="R22:S23"/>
    <mergeCell ref="T22:U23"/>
    <mergeCell ref="BJ20:BK21"/>
    <mergeCell ref="BL20:BM21"/>
    <mergeCell ref="BN20:BO21"/>
    <mergeCell ref="F20:G21"/>
    <mergeCell ref="H20:I21"/>
    <mergeCell ref="J20:K21"/>
    <mergeCell ref="L20:M21"/>
    <mergeCell ref="N20:O21"/>
    <mergeCell ref="P20:Q21"/>
    <mergeCell ref="R20:S21"/>
    <mergeCell ref="T20:U21"/>
    <mergeCell ref="BJ22:BK23"/>
    <mergeCell ref="BL22:BM23"/>
    <mergeCell ref="BN22:BO23"/>
    <mergeCell ref="AZ20:BA21"/>
    <mergeCell ref="BB20:BC21"/>
    <mergeCell ref="BD20:BE21"/>
    <mergeCell ref="BF20:BG21"/>
    <mergeCell ref="BH20:BI21"/>
    <mergeCell ref="AH20:AI21"/>
    <mergeCell ref="AJ20:AK21"/>
    <mergeCell ref="AL20:AM21"/>
    <mergeCell ref="AN20:AO21"/>
    <mergeCell ref="F36:G36"/>
    <mergeCell ref="H36:I36"/>
    <mergeCell ref="J36:K36"/>
    <mergeCell ref="L36:M36"/>
    <mergeCell ref="N36:O36"/>
    <mergeCell ref="AX16:AY17"/>
    <mergeCell ref="AZ16:BA17"/>
    <mergeCell ref="BB16:BC17"/>
    <mergeCell ref="BD16:BE17"/>
    <mergeCell ref="BF16:BG17"/>
    <mergeCell ref="BH16:BI17"/>
    <mergeCell ref="AH16:AI17"/>
    <mergeCell ref="AJ16:AK17"/>
    <mergeCell ref="AL16:AM17"/>
    <mergeCell ref="AN16:AO17"/>
    <mergeCell ref="AP16:AQ17"/>
    <mergeCell ref="AB16:AC17"/>
    <mergeCell ref="X20:Y21"/>
    <mergeCell ref="Z20:AA21"/>
    <mergeCell ref="AB20:AC21"/>
    <mergeCell ref="AD20:AE21"/>
    <mergeCell ref="AF20:AG21"/>
    <mergeCell ref="AX18:AY19"/>
    <mergeCell ref="AZ18:BA19"/>
    <mergeCell ref="BB18:BC19"/>
    <mergeCell ref="BD18:BE19"/>
    <mergeCell ref="BF18:BG19"/>
    <mergeCell ref="BH18:BI19"/>
    <mergeCell ref="AH18:AI19"/>
    <mergeCell ref="AJ18:AK19"/>
    <mergeCell ref="AL18:AM19"/>
    <mergeCell ref="AN18:AO19"/>
    <mergeCell ref="J14:K15"/>
    <mergeCell ref="L14:M15"/>
    <mergeCell ref="N14:O15"/>
    <mergeCell ref="Z14:AA15"/>
    <mergeCell ref="AB14:AC15"/>
    <mergeCell ref="AD14:AE15"/>
    <mergeCell ref="AF14:AG15"/>
    <mergeCell ref="H18:I19"/>
    <mergeCell ref="J18:K19"/>
    <mergeCell ref="L18:M19"/>
    <mergeCell ref="BP20:BQ21"/>
    <mergeCell ref="BR20:BS21"/>
    <mergeCell ref="BS34:BT35"/>
    <mergeCell ref="N18:O19"/>
    <mergeCell ref="P18:Q19"/>
    <mergeCell ref="R18:S19"/>
    <mergeCell ref="T18:U19"/>
    <mergeCell ref="BJ16:BK17"/>
    <mergeCell ref="BL16:BM17"/>
    <mergeCell ref="BN16:BO17"/>
    <mergeCell ref="BP16:BQ17"/>
    <mergeCell ref="BR16:BS17"/>
    <mergeCell ref="BP18:BQ19"/>
    <mergeCell ref="BR18:BS19"/>
    <mergeCell ref="AP18:AQ19"/>
    <mergeCell ref="AR18:AS19"/>
    <mergeCell ref="V18:W19"/>
    <mergeCell ref="X18:Y19"/>
    <mergeCell ref="Z18:AA19"/>
    <mergeCell ref="AB18:AC19"/>
    <mergeCell ref="AD18:AE19"/>
    <mergeCell ref="AF18:AG19"/>
    <mergeCell ref="BP14:BQ15"/>
    <mergeCell ref="BR14:BS15"/>
    <mergeCell ref="P36:Q36"/>
    <mergeCell ref="R36:S36"/>
    <mergeCell ref="T36:U36"/>
    <mergeCell ref="V36:W36"/>
    <mergeCell ref="X36:Y36"/>
    <mergeCell ref="AX14:AY15"/>
    <mergeCell ref="AZ14:BA15"/>
    <mergeCell ref="BB14:BC15"/>
    <mergeCell ref="BD14:BE15"/>
    <mergeCell ref="BF14:BG15"/>
    <mergeCell ref="BH14:BI15"/>
    <mergeCell ref="AH14:AI15"/>
    <mergeCell ref="AJ14:AK15"/>
    <mergeCell ref="AL14:AM15"/>
    <mergeCell ref="AN14:AO15"/>
    <mergeCell ref="AP14:AQ15"/>
    <mergeCell ref="AR14:AS15"/>
    <mergeCell ref="V14:W15"/>
    <mergeCell ref="X14:Y15"/>
    <mergeCell ref="P14:Q15"/>
    <mergeCell ref="R14:S15"/>
    <mergeCell ref="T14:U15"/>
    <mergeCell ref="BJ18:BK19"/>
    <mergeCell ref="BL18:BM19"/>
    <mergeCell ref="BN18:BO19"/>
    <mergeCell ref="AR16:AS17"/>
    <mergeCell ref="V16:W17"/>
    <mergeCell ref="X16:Y17"/>
    <mergeCell ref="Z16:AA17"/>
    <mergeCell ref="AD16:AE17"/>
    <mergeCell ref="V12:W13"/>
    <mergeCell ref="X12:Y13"/>
    <mergeCell ref="F12:G13"/>
    <mergeCell ref="H12:I13"/>
    <mergeCell ref="J12:K13"/>
    <mergeCell ref="L12:M13"/>
    <mergeCell ref="N12:O13"/>
    <mergeCell ref="P12:Q13"/>
    <mergeCell ref="R12:S13"/>
    <mergeCell ref="T12:U13"/>
    <mergeCell ref="Z36:AA36"/>
    <mergeCell ref="AB36:AC36"/>
    <mergeCell ref="AD36:AE36"/>
    <mergeCell ref="AF36:AG36"/>
    <mergeCell ref="AH36:AI36"/>
    <mergeCell ref="AX12:AY13"/>
    <mergeCell ref="AZ12:BA13"/>
    <mergeCell ref="AT14:AU15"/>
    <mergeCell ref="AV14:AW15"/>
    <mergeCell ref="AT16:AU17"/>
    <mergeCell ref="AV16:AW17"/>
    <mergeCell ref="AF16:AG17"/>
    <mergeCell ref="F16:G17"/>
    <mergeCell ref="H16:I17"/>
    <mergeCell ref="J16:K17"/>
    <mergeCell ref="L16:M17"/>
    <mergeCell ref="N16:O17"/>
    <mergeCell ref="P16:Q17"/>
    <mergeCell ref="R16:S17"/>
    <mergeCell ref="T16:U17"/>
    <mergeCell ref="F14:G15"/>
    <mergeCell ref="H14:I15"/>
    <mergeCell ref="AD12:AE13"/>
    <mergeCell ref="AF12:AG13"/>
    <mergeCell ref="BH12:BI13"/>
    <mergeCell ref="AH12:AI13"/>
    <mergeCell ref="AJ12:AK13"/>
    <mergeCell ref="AL12:AM13"/>
    <mergeCell ref="AN12:AO13"/>
    <mergeCell ref="AP12:AQ13"/>
    <mergeCell ref="AR12:AS13"/>
    <mergeCell ref="AX20:AY21"/>
    <mergeCell ref="AT36:AU36"/>
    <mergeCell ref="AV36:AW36"/>
    <mergeCell ref="BJ12:BK13"/>
    <mergeCell ref="BL12:BM13"/>
    <mergeCell ref="BN12:BO13"/>
    <mergeCell ref="BB12:BC13"/>
    <mergeCell ref="BD12:BE13"/>
    <mergeCell ref="BF12:BG13"/>
    <mergeCell ref="BN14:BO15"/>
    <mergeCell ref="BJ14:BK15"/>
    <mergeCell ref="BL14:BM15"/>
    <mergeCell ref="AP20:AQ21"/>
    <mergeCell ref="BN26:BO27"/>
    <mergeCell ref="AC34:AD35"/>
    <mergeCell ref="F10:G11"/>
    <mergeCell ref="H10:I11"/>
    <mergeCell ref="J10:K11"/>
    <mergeCell ref="L10:M11"/>
    <mergeCell ref="N10:O11"/>
    <mergeCell ref="P10:Q11"/>
    <mergeCell ref="BN8:BO9"/>
    <mergeCell ref="BP8:BQ9"/>
    <mergeCell ref="BR8:BS9"/>
    <mergeCell ref="BP10:BQ11"/>
    <mergeCell ref="AD6:AE7"/>
    <mergeCell ref="AT8:AU9"/>
    <mergeCell ref="AV8:AW9"/>
    <mergeCell ref="AX8:AY9"/>
    <mergeCell ref="AZ8:BA9"/>
    <mergeCell ref="BB8:BC9"/>
    <mergeCell ref="BD8:BE9"/>
    <mergeCell ref="BL10:BM11"/>
    <mergeCell ref="BN10:BO11"/>
    <mergeCell ref="AP10:AQ11"/>
    <mergeCell ref="AR10:AS11"/>
    <mergeCell ref="AT10:AU11"/>
    <mergeCell ref="AV10:AW11"/>
    <mergeCell ref="AX10:AY11"/>
    <mergeCell ref="AZ10:BA11"/>
    <mergeCell ref="AD10:AE11"/>
    <mergeCell ref="AF10:AG11"/>
    <mergeCell ref="AH10:AI11"/>
    <mergeCell ref="F8:G9"/>
    <mergeCell ref="H8:I9"/>
    <mergeCell ref="J8:K9"/>
    <mergeCell ref="L8:M9"/>
    <mergeCell ref="N8:O9"/>
    <mergeCell ref="P8:Q9"/>
    <mergeCell ref="AD8:AE9"/>
    <mergeCell ref="AF8:AG9"/>
    <mergeCell ref="AH8:AI9"/>
    <mergeCell ref="AJ8:AK9"/>
    <mergeCell ref="BN6:BO7"/>
    <mergeCell ref="BP6:BQ7"/>
    <mergeCell ref="BR6:BS7"/>
    <mergeCell ref="F6:G7"/>
    <mergeCell ref="H6:I7"/>
    <mergeCell ref="J6:K7"/>
    <mergeCell ref="L6:M7"/>
    <mergeCell ref="N6:O7"/>
    <mergeCell ref="P6:Q7"/>
    <mergeCell ref="AF6:AG7"/>
    <mergeCell ref="AH6:AI7"/>
    <mergeCell ref="AJ6:AK7"/>
    <mergeCell ref="AL6:AM7"/>
    <mergeCell ref="AN6:AO7"/>
    <mergeCell ref="BH10:BI11"/>
    <mergeCell ref="BJ10:BK11"/>
    <mergeCell ref="AX36:AY36"/>
    <mergeCell ref="AZ36:BA36"/>
    <mergeCell ref="BB36:BC36"/>
    <mergeCell ref="BD36:BE36"/>
    <mergeCell ref="BF36:BG36"/>
    <mergeCell ref="BH36:BI36"/>
    <mergeCell ref="AR20:AS21"/>
    <mergeCell ref="AO34:AP35"/>
    <mergeCell ref="R6:S7"/>
    <mergeCell ref="T6:U7"/>
    <mergeCell ref="V6:W7"/>
    <mergeCell ref="X6:Y7"/>
    <mergeCell ref="Z6:AA7"/>
    <mergeCell ref="AB6:AC7"/>
    <mergeCell ref="AL8:AM9"/>
    <mergeCell ref="AN8:AO9"/>
    <mergeCell ref="R8:S9"/>
    <mergeCell ref="T8:U9"/>
    <mergeCell ref="V8:W9"/>
    <mergeCell ref="X8:Y9"/>
    <mergeCell ref="Z8:AA9"/>
    <mergeCell ref="AB8:AC9"/>
    <mergeCell ref="R10:S11"/>
    <mergeCell ref="T10:U11"/>
    <mergeCell ref="V10:W11"/>
    <mergeCell ref="X10:Y11"/>
    <mergeCell ref="Z10:AA11"/>
    <mergeCell ref="AB10:AC11"/>
    <mergeCell ref="Z12:AA13"/>
    <mergeCell ref="AB12:AC13"/>
    <mergeCell ref="E4:F5"/>
    <mergeCell ref="G4:H5"/>
    <mergeCell ref="I4:J5"/>
    <mergeCell ref="K4:L5"/>
    <mergeCell ref="M4:N5"/>
    <mergeCell ref="O4:P5"/>
    <mergeCell ref="K67:L68"/>
    <mergeCell ref="M67:N68"/>
    <mergeCell ref="O67:P68"/>
    <mergeCell ref="Q67:R68"/>
    <mergeCell ref="S67:T68"/>
    <mergeCell ref="U67:V68"/>
    <mergeCell ref="W67:X68"/>
    <mergeCell ref="Y67:Z68"/>
    <mergeCell ref="F37:G37"/>
    <mergeCell ref="H37:I37"/>
    <mergeCell ref="J37:K37"/>
    <mergeCell ref="L37:M37"/>
    <mergeCell ref="N37:O37"/>
    <mergeCell ref="P37:Q37"/>
    <mergeCell ref="R37:S37"/>
    <mergeCell ref="J57:K58"/>
    <mergeCell ref="L57:M58"/>
    <mergeCell ref="N57:O58"/>
    <mergeCell ref="P57:Q58"/>
    <mergeCell ref="R57:S58"/>
    <mergeCell ref="T57:U58"/>
    <mergeCell ref="S65:T66"/>
    <mergeCell ref="H40:I40"/>
    <mergeCell ref="J40:K40"/>
    <mergeCell ref="L40:M40"/>
    <mergeCell ref="N40:O40"/>
    <mergeCell ref="BX92:BX93"/>
    <mergeCell ref="BU78:BV79"/>
    <mergeCell ref="BU106:BV107"/>
    <mergeCell ref="BU80:BV81"/>
    <mergeCell ref="BU102:BV103"/>
    <mergeCell ref="BU104:BV105"/>
    <mergeCell ref="BW76:BW77"/>
    <mergeCell ref="BX76:BX77"/>
    <mergeCell ref="BW86:BW87"/>
    <mergeCell ref="Q4:R5"/>
    <mergeCell ref="S4:T5"/>
    <mergeCell ref="U4:V5"/>
    <mergeCell ref="W4:X5"/>
    <mergeCell ref="Y4:Z5"/>
    <mergeCell ref="AA4:AB5"/>
    <mergeCell ref="BP36:BQ36"/>
    <mergeCell ref="BR36:BS36"/>
    <mergeCell ref="AW4:AX5"/>
    <mergeCell ref="AY4:AZ5"/>
    <mergeCell ref="BA4:BB5"/>
    <mergeCell ref="BC4:BD5"/>
    <mergeCell ref="BE4:BF5"/>
    <mergeCell ref="BG4:BH5"/>
    <mergeCell ref="AG4:AH5"/>
    <mergeCell ref="AI4:AJ5"/>
    <mergeCell ref="AK4:AL5"/>
    <mergeCell ref="AM4:AN5"/>
    <mergeCell ref="AO4:AP5"/>
    <mergeCell ref="AQ4:AR5"/>
    <mergeCell ref="BJ36:BK36"/>
    <mergeCell ref="AT6:AU7"/>
    <mergeCell ref="AV6:AW7"/>
    <mergeCell ref="BU90:BV91"/>
    <mergeCell ref="BU92:BV93"/>
    <mergeCell ref="BT125:BT126"/>
    <mergeCell ref="BP87:BQ88"/>
    <mergeCell ref="BR87:BS88"/>
    <mergeCell ref="BB85:BC86"/>
    <mergeCell ref="BD85:BE86"/>
    <mergeCell ref="BF85:BG86"/>
    <mergeCell ref="BH85:BI86"/>
    <mergeCell ref="AH85:AI86"/>
    <mergeCell ref="BO4:BP5"/>
    <mergeCell ref="BQ4:BR5"/>
    <mergeCell ref="BL36:BM36"/>
    <mergeCell ref="BN36:BO36"/>
    <mergeCell ref="BW94:BW95"/>
    <mergeCell ref="BW96:BW97"/>
    <mergeCell ref="BW98:BW99"/>
    <mergeCell ref="AX6:AY7"/>
    <mergeCell ref="AZ6:BA7"/>
    <mergeCell ref="BB6:BC7"/>
    <mergeCell ref="BD6:BE7"/>
    <mergeCell ref="AJ36:AK36"/>
    <mergeCell ref="AL36:AM36"/>
    <mergeCell ref="AN36:AO36"/>
    <mergeCell ref="AP36:AQ36"/>
    <mergeCell ref="AR36:AS36"/>
    <mergeCell ref="AJ10:AK11"/>
    <mergeCell ref="AL10:AM11"/>
    <mergeCell ref="AN10:AO11"/>
    <mergeCell ref="BP12:BQ13"/>
    <mergeCell ref="BR12:BS13"/>
    <mergeCell ref="BF10:BG11"/>
    <mergeCell ref="A110:D129"/>
    <mergeCell ref="E125:E126"/>
    <mergeCell ref="E105:E106"/>
    <mergeCell ref="E65:F66"/>
    <mergeCell ref="G65:H66"/>
    <mergeCell ref="A67:D68"/>
    <mergeCell ref="A73:D74"/>
    <mergeCell ref="E67:F68"/>
    <mergeCell ref="G67:H68"/>
    <mergeCell ref="I67:J68"/>
    <mergeCell ref="J79:K80"/>
    <mergeCell ref="L79:M80"/>
    <mergeCell ref="N79:O80"/>
    <mergeCell ref="E103:E104"/>
    <mergeCell ref="E99:E100"/>
    <mergeCell ref="E87:E88"/>
    <mergeCell ref="F85:G86"/>
    <mergeCell ref="F87:G88"/>
    <mergeCell ref="H87:I88"/>
    <mergeCell ref="J87:K88"/>
    <mergeCell ref="L87:M88"/>
    <mergeCell ref="N87:O88"/>
    <mergeCell ref="N89:O90"/>
    <mergeCell ref="J99:K100"/>
    <mergeCell ref="L99:M100"/>
    <mergeCell ref="N99:O100"/>
    <mergeCell ref="F103:G104"/>
    <mergeCell ref="H103:I104"/>
    <mergeCell ref="J103:K104"/>
    <mergeCell ref="L103:M104"/>
    <mergeCell ref="N103:O104"/>
    <mergeCell ref="L105:M106"/>
    <mergeCell ref="AY111:AZ112"/>
    <mergeCell ref="BA111:BB112"/>
    <mergeCell ref="BC111:BD112"/>
    <mergeCell ref="BE111:BF112"/>
    <mergeCell ref="BW78:BW79"/>
    <mergeCell ref="BX78:BX79"/>
    <mergeCell ref="BY78:CD79"/>
    <mergeCell ref="BU84:BV85"/>
    <mergeCell ref="BU82:BV83"/>
    <mergeCell ref="BW82:BW83"/>
    <mergeCell ref="BX82:BX83"/>
    <mergeCell ref="AF81:AG82"/>
    <mergeCell ref="BY82:CD83"/>
    <mergeCell ref="BW80:BW81"/>
    <mergeCell ref="BX80:BX81"/>
    <mergeCell ref="BY80:CD81"/>
    <mergeCell ref="BW84:BW85"/>
    <mergeCell ref="BX84:BX85"/>
    <mergeCell ref="BY84:CD85"/>
    <mergeCell ref="BW88:BW89"/>
    <mergeCell ref="BW90:BW91"/>
    <mergeCell ref="BW92:BW93"/>
    <mergeCell ref="BB87:BC88"/>
    <mergeCell ref="BP89:BQ90"/>
    <mergeCell ref="BR89:BS90"/>
    <mergeCell ref="BY96:CD97"/>
    <mergeCell ref="AH77:AI78"/>
    <mergeCell ref="AJ77:AK78"/>
    <mergeCell ref="AL77:AM78"/>
    <mergeCell ref="AN77:AO78"/>
    <mergeCell ref="AP77:AQ78"/>
    <mergeCell ref="AV77:AW78"/>
    <mergeCell ref="E111:F112"/>
    <mergeCell ref="G111:H112"/>
    <mergeCell ref="I111:J112"/>
    <mergeCell ref="K111:L112"/>
    <mergeCell ref="M111:N112"/>
    <mergeCell ref="O111:P112"/>
    <mergeCell ref="J85:K86"/>
    <mergeCell ref="L85:M86"/>
    <mergeCell ref="BY86:CD87"/>
    <mergeCell ref="BY92:CD93"/>
    <mergeCell ref="BY98:CD99"/>
    <mergeCell ref="BX86:BX87"/>
    <mergeCell ref="BX88:BX89"/>
    <mergeCell ref="BX90:BX91"/>
    <mergeCell ref="BY88:CD89"/>
    <mergeCell ref="BY90:CD91"/>
    <mergeCell ref="BU100:BV101"/>
    <mergeCell ref="BW100:BW101"/>
    <mergeCell ref="BX100:BX101"/>
    <mergeCell ref="BY100:CD101"/>
    <mergeCell ref="BX98:BX99"/>
    <mergeCell ref="BW102:BW103"/>
    <mergeCell ref="BX102:BX103"/>
    <mergeCell ref="BY102:CD103"/>
    <mergeCell ref="BX94:BX95"/>
    <mergeCell ref="BX96:BX97"/>
    <mergeCell ref="BW106:BW107"/>
    <mergeCell ref="BX106:BX107"/>
    <mergeCell ref="BY106:CD107"/>
    <mergeCell ref="BW104:BW105"/>
    <mergeCell ref="BX104:BX105"/>
    <mergeCell ref="BU94:BV95"/>
    <mergeCell ref="AF107:AG108"/>
    <mergeCell ref="BC67:BD68"/>
    <mergeCell ref="T37:U37"/>
    <mergeCell ref="V37:W37"/>
    <mergeCell ref="X37:Y37"/>
    <mergeCell ref="Z37:AA37"/>
    <mergeCell ref="AB37:AC37"/>
    <mergeCell ref="AD37:AE37"/>
    <mergeCell ref="BY104:CD105"/>
    <mergeCell ref="BH97:BI98"/>
    <mergeCell ref="BJ97:BK98"/>
    <mergeCell ref="BL97:BM98"/>
    <mergeCell ref="BN97:BO98"/>
    <mergeCell ref="BP97:BQ98"/>
    <mergeCell ref="BR97:BS98"/>
    <mergeCell ref="AN97:AO98"/>
    <mergeCell ref="AP97:AQ98"/>
    <mergeCell ref="AR97:AS98"/>
    <mergeCell ref="AT97:AU98"/>
    <mergeCell ref="BU96:BV97"/>
    <mergeCell ref="BU98:BV99"/>
    <mergeCell ref="V83:W84"/>
    <mergeCell ref="X83:Y84"/>
    <mergeCell ref="AX95:AY96"/>
    <mergeCell ref="AZ95:BA96"/>
    <mergeCell ref="Z95:AA96"/>
    <mergeCell ref="AB95:AC96"/>
    <mergeCell ref="AF37:AG37"/>
    <mergeCell ref="AH37:AI37"/>
    <mergeCell ref="AC67:AD68"/>
    <mergeCell ref="AX107:AY108"/>
    <mergeCell ref="BU88:BV89"/>
    <mergeCell ref="AZ107:BA108"/>
    <mergeCell ref="AE67:AF68"/>
    <mergeCell ref="AG67:AH68"/>
    <mergeCell ref="AI67:AJ68"/>
    <mergeCell ref="AK67:AL68"/>
    <mergeCell ref="AM67:AN68"/>
    <mergeCell ref="AO67:AP68"/>
    <mergeCell ref="AQ67:AR68"/>
    <mergeCell ref="AS67:AT68"/>
    <mergeCell ref="AH107:AI108"/>
    <mergeCell ref="AJ107:AK108"/>
    <mergeCell ref="AD95:AE96"/>
    <mergeCell ref="AF95:AG96"/>
    <mergeCell ref="AH95:AI96"/>
    <mergeCell ref="AJ95:AK96"/>
    <mergeCell ref="AJ85:AK86"/>
    <mergeCell ref="AL85:AM86"/>
    <mergeCell ref="AN85:AO86"/>
    <mergeCell ref="AP85:AQ86"/>
    <mergeCell ref="AR85:AS86"/>
    <mergeCell ref="AK73:AL74"/>
    <mergeCell ref="AM73:AN74"/>
    <mergeCell ref="AT95:AU96"/>
    <mergeCell ref="AV95:AW96"/>
    <mergeCell ref="AD99:AE100"/>
    <mergeCell ref="AF99:AG100"/>
    <mergeCell ref="AR107:AS108"/>
    <mergeCell ref="AT107:AU108"/>
    <mergeCell ref="AV107:AW108"/>
    <mergeCell ref="AP91:AQ92"/>
    <mergeCell ref="AX75:AY76"/>
    <mergeCell ref="AD107:AE108"/>
    <mergeCell ref="BT105:BT106"/>
    <mergeCell ref="E73:F74"/>
    <mergeCell ref="G73:H74"/>
    <mergeCell ref="I73:J74"/>
    <mergeCell ref="K73:L74"/>
    <mergeCell ref="M73:N74"/>
    <mergeCell ref="O73:P74"/>
    <mergeCell ref="Q73:R74"/>
    <mergeCell ref="S73:T74"/>
    <mergeCell ref="AC73:AD74"/>
    <mergeCell ref="AR105:AS106"/>
    <mergeCell ref="AT105:AU106"/>
    <mergeCell ref="AE73:AF74"/>
    <mergeCell ref="AQ73:AR74"/>
    <mergeCell ref="AS73:AT74"/>
    <mergeCell ref="AU73:AV74"/>
    <mergeCell ref="AW73:AX74"/>
    <mergeCell ref="AY73:AZ74"/>
    <mergeCell ref="BA73:BB74"/>
    <mergeCell ref="BC73:BD74"/>
    <mergeCell ref="AB105:AC106"/>
    <mergeCell ref="AD105:AE106"/>
    <mergeCell ref="AD87:AE88"/>
    <mergeCell ref="AF87:AG88"/>
    <mergeCell ref="AH87:AI88"/>
    <mergeCell ref="BH101:BI102"/>
    <mergeCell ref="BJ101:BK102"/>
    <mergeCell ref="BL101:BM102"/>
    <mergeCell ref="BN101:BO102"/>
    <mergeCell ref="E91:E92"/>
    <mergeCell ref="E89:E90"/>
    <mergeCell ref="BH87:BI88"/>
    <mergeCell ref="AF85:AG86"/>
    <mergeCell ref="AA67:AB68"/>
    <mergeCell ref="AB87:AC88"/>
    <mergeCell ref="AO73:AP74"/>
    <mergeCell ref="V99:W100"/>
    <mergeCell ref="X99:Y100"/>
    <mergeCell ref="Z99:AA100"/>
    <mergeCell ref="AB99:AC100"/>
    <mergeCell ref="U73:V74"/>
    <mergeCell ref="X97:Y98"/>
    <mergeCell ref="AZ87:BA88"/>
    <mergeCell ref="AR87:AS88"/>
    <mergeCell ref="AT87:AU88"/>
    <mergeCell ref="AV87:AW88"/>
    <mergeCell ref="AX87:AY88"/>
    <mergeCell ref="BE69:BF70"/>
    <mergeCell ref="BG69:BH70"/>
    <mergeCell ref="AV93:AW94"/>
    <mergeCell ref="AX93:AY94"/>
    <mergeCell ref="AZ93:BA94"/>
    <mergeCell ref="BB93:BC94"/>
    <mergeCell ref="BD93:BE94"/>
    <mergeCell ref="BF93:BG94"/>
    <mergeCell ref="AF93:AG94"/>
    <mergeCell ref="AH93:AI94"/>
    <mergeCell ref="AJ93:AK94"/>
    <mergeCell ref="AL93:AM94"/>
    <mergeCell ref="AN93:AO94"/>
    <mergeCell ref="AP93:AQ94"/>
    <mergeCell ref="AT37:AU37"/>
    <mergeCell ref="AV37:AW37"/>
    <mergeCell ref="AX79:AY80"/>
    <mergeCell ref="AT101:AU102"/>
    <mergeCell ref="Z101:AA102"/>
    <mergeCell ref="Z97:AA98"/>
    <mergeCell ref="Z87:AA88"/>
    <mergeCell ref="AB85:AC86"/>
    <mergeCell ref="AD85:AE86"/>
    <mergeCell ref="AB101:AC102"/>
    <mergeCell ref="AD101:AE102"/>
    <mergeCell ref="Z91:AA92"/>
    <mergeCell ref="BB75:BC76"/>
    <mergeCell ref="BD75:BE76"/>
    <mergeCell ref="BF75:BG76"/>
    <mergeCell ref="AJ75:AK76"/>
    <mergeCell ref="AL75:AM76"/>
    <mergeCell ref="AE65:AF66"/>
    <mergeCell ref="AK65:AL66"/>
    <mergeCell ref="AU67:AV68"/>
    <mergeCell ref="AW67:AX68"/>
    <mergeCell ref="AH99:AI100"/>
    <mergeCell ref="AJ99:AK100"/>
    <mergeCell ref="AT57:AU58"/>
    <mergeCell ref="AV57:AW58"/>
    <mergeCell ref="Y73:Z74"/>
    <mergeCell ref="AA73:AB74"/>
    <mergeCell ref="BE73:BF74"/>
    <mergeCell ref="BG73:BH74"/>
    <mergeCell ref="BD77:BE78"/>
    <mergeCell ref="BF77:BG78"/>
    <mergeCell ref="Z85:AA86"/>
    <mergeCell ref="Z81:AA82"/>
    <mergeCell ref="BH37:BI37"/>
    <mergeCell ref="AX57:AY58"/>
    <mergeCell ref="AZ57:BA58"/>
    <mergeCell ref="BB57:BC58"/>
    <mergeCell ref="AL103:AM104"/>
    <mergeCell ref="AN103:AO104"/>
    <mergeCell ref="Z57:AA58"/>
    <mergeCell ref="AB57:AC58"/>
    <mergeCell ref="AD57:AE58"/>
    <mergeCell ref="AF57:AG58"/>
    <mergeCell ref="AH57:AI58"/>
    <mergeCell ref="AJ57:AK58"/>
    <mergeCell ref="BT103:BT104"/>
    <mergeCell ref="BT101:BT102"/>
    <mergeCell ref="BT97:BT98"/>
    <mergeCell ref="BP37:BQ37"/>
    <mergeCell ref="BM67:BN68"/>
    <mergeCell ref="BO67:BP68"/>
    <mergeCell ref="BQ67:BR68"/>
    <mergeCell ref="BS67:BT68"/>
    <mergeCell ref="BJ91:BK92"/>
    <mergeCell ref="AR101:AS102"/>
    <mergeCell ref="AL57:AM58"/>
    <mergeCell ref="AN57:AO58"/>
    <mergeCell ref="AP57:AQ58"/>
    <mergeCell ref="AR57:AS58"/>
    <mergeCell ref="AN38:AO38"/>
    <mergeCell ref="BB38:BC38"/>
    <mergeCell ref="BP38:BQ38"/>
    <mergeCell ref="BR38:BS38"/>
    <mergeCell ref="AJ37:AK37"/>
    <mergeCell ref="BJ89:BK90"/>
    <mergeCell ref="BL89:BM90"/>
    <mergeCell ref="BN89:BO90"/>
    <mergeCell ref="AT89:AU90"/>
    <mergeCell ref="AV89:AW90"/>
    <mergeCell ref="AD89:AE90"/>
    <mergeCell ref="AF89:AG90"/>
    <mergeCell ref="BL57:BM58"/>
    <mergeCell ref="BN57:BO58"/>
    <mergeCell ref="BP57:BQ58"/>
    <mergeCell ref="BM73:BN74"/>
    <mergeCell ref="BO73:BP74"/>
    <mergeCell ref="BQ73:BR74"/>
    <mergeCell ref="BS73:BT74"/>
    <mergeCell ref="AJ87:AK88"/>
    <mergeCell ref="AL87:AM88"/>
    <mergeCell ref="BT57:BT58"/>
    <mergeCell ref="AN83:AO84"/>
    <mergeCell ref="AT83:AU84"/>
    <mergeCell ref="AV83:AW84"/>
    <mergeCell ref="AS71:AT72"/>
    <mergeCell ref="AU71:AV72"/>
    <mergeCell ref="AW71:AX72"/>
    <mergeCell ref="AY71:AZ72"/>
    <mergeCell ref="BA71:BB72"/>
    <mergeCell ref="BC71:BD72"/>
    <mergeCell ref="BE71:BF72"/>
    <mergeCell ref="BG71:BH72"/>
    <mergeCell ref="BI71:BJ72"/>
    <mergeCell ref="BT87:BT88"/>
    <mergeCell ref="BE67:BF68"/>
    <mergeCell ref="BG67:BH68"/>
    <mergeCell ref="BJ87:BK88"/>
    <mergeCell ref="BL87:BM88"/>
    <mergeCell ref="BN87:BO88"/>
    <mergeCell ref="E101:E102"/>
    <mergeCell ref="F99:G100"/>
    <mergeCell ref="H99:I100"/>
    <mergeCell ref="CM64:CM65"/>
    <mergeCell ref="CS11:CS12"/>
    <mergeCell ref="CO88:CO89"/>
    <mergeCell ref="CP62:CP63"/>
    <mergeCell ref="CQ62:CQ63"/>
    <mergeCell ref="CR62:CR63"/>
    <mergeCell ref="CS62:CS63"/>
    <mergeCell ref="BT99:BT100"/>
    <mergeCell ref="BJ37:BK37"/>
    <mergeCell ref="BL37:BM37"/>
    <mergeCell ref="BR37:BS37"/>
    <mergeCell ref="BJ38:BK38"/>
    <mergeCell ref="BL38:BM38"/>
    <mergeCell ref="BN38:BO38"/>
    <mergeCell ref="AX99:AY100"/>
    <mergeCell ref="AZ99:BA100"/>
    <mergeCell ref="CP88:CP89"/>
    <mergeCell ref="Z83:AA84"/>
    <mergeCell ref="AB97:AC98"/>
    <mergeCell ref="AD97:AE98"/>
    <mergeCell ref="CE56:CG57"/>
    <mergeCell ref="CE58:CG59"/>
    <mergeCell ref="BX58:BX59"/>
    <mergeCell ref="BD57:BE58"/>
    <mergeCell ref="BF57:BG58"/>
    <mergeCell ref="BH57:BI58"/>
    <mergeCell ref="AR91:AS92"/>
    <mergeCell ref="AB91:AC92"/>
    <mergeCell ref="AB89:AC90"/>
    <mergeCell ref="BT89:BT90"/>
    <mergeCell ref="AP83:AQ84"/>
    <mergeCell ref="CZ62:CZ63"/>
    <mergeCell ref="DA62:DA63"/>
    <mergeCell ref="AZ97:BA98"/>
    <mergeCell ref="BB97:BC98"/>
    <mergeCell ref="BD97:BE98"/>
    <mergeCell ref="BF97:BG98"/>
    <mergeCell ref="DB62:DB63"/>
    <mergeCell ref="AJ97:AK98"/>
    <mergeCell ref="AL97:AM98"/>
    <mergeCell ref="DC62:DC63"/>
    <mergeCell ref="DD62:DD63"/>
    <mergeCell ref="AH38:AI38"/>
    <mergeCell ref="AJ38:AK38"/>
    <mergeCell ref="AL38:AM38"/>
    <mergeCell ref="BW56:BW57"/>
    <mergeCell ref="BW58:BW59"/>
    <mergeCell ref="BX56:BX57"/>
    <mergeCell ref="BY54:CD55"/>
    <mergeCell ref="CE54:CG55"/>
    <mergeCell ref="BU54:BV55"/>
    <mergeCell ref="BW54:BW55"/>
    <mergeCell ref="BX54:BX55"/>
    <mergeCell ref="BU60:BV61"/>
    <mergeCell ref="BW60:BW61"/>
    <mergeCell ref="BX60:BX61"/>
    <mergeCell ref="BT59:BT60"/>
    <mergeCell ref="BD38:BE38"/>
    <mergeCell ref="DE62:DE63"/>
    <mergeCell ref="DF62:DF63"/>
    <mergeCell ref="AF97:AG98"/>
    <mergeCell ref="AH97:AI98"/>
    <mergeCell ref="BT91:BT92"/>
    <mergeCell ref="BD87:BE88"/>
    <mergeCell ref="BF87:BG88"/>
    <mergeCell ref="AN87:AO88"/>
    <mergeCell ref="AP87:AQ88"/>
    <mergeCell ref="BT85:BT86"/>
    <mergeCell ref="BJ85:BK86"/>
    <mergeCell ref="BL85:BM86"/>
    <mergeCell ref="BN85:BO86"/>
    <mergeCell ref="BP85:BQ86"/>
    <mergeCell ref="AT85:AU86"/>
    <mergeCell ref="AV85:AW86"/>
    <mergeCell ref="AR75:AS76"/>
    <mergeCell ref="AZ75:BA76"/>
    <mergeCell ref="AR83:AS84"/>
    <mergeCell ref="BT79:BT80"/>
    <mergeCell ref="BU86:BV87"/>
    <mergeCell ref="BI73:BJ74"/>
    <mergeCell ref="BK73:BL74"/>
    <mergeCell ref="AY67:AZ68"/>
    <mergeCell ref="BA67:BB68"/>
    <mergeCell ref="AG73:AH74"/>
    <mergeCell ref="BX62:BX63"/>
    <mergeCell ref="BY62:CD63"/>
    <mergeCell ref="CE62:CG63"/>
    <mergeCell ref="BT75:BT76"/>
    <mergeCell ref="AT75:AU76"/>
    <mergeCell ref="AV75:AW76"/>
    <mergeCell ref="DH62:DH63"/>
    <mergeCell ref="DJ62:DJ63"/>
    <mergeCell ref="E97:E98"/>
    <mergeCell ref="BT95:BT96"/>
    <mergeCell ref="F38:G38"/>
    <mergeCell ref="H38:I38"/>
    <mergeCell ref="J38:K38"/>
    <mergeCell ref="L38:M38"/>
    <mergeCell ref="N38:O38"/>
    <mergeCell ref="P38:Q38"/>
    <mergeCell ref="BB95:BC96"/>
    <mergeCell ref="BD95:BE96"/>
    <mergeCell ref="AL95:AM96"/>
    <mergeCell ref="AN95:AO96"/>
    <mergeCell ref="V95:W96"/>
    <mergeCell ref="X95:Y96"/>
    <mergeCell ref="BT93:BT94"/>
    <mergeCell ref="E95:E96"/>
    <mergeCell ref="X93:Y94"/>
    <mergeCell ref="Z93:AA94"/>
    <mergeCell ref="BH93:BI94"/>
    <mergeCell ref="BJ93:BK94"/>
    <mergeCell ref="BL93:BM94"/>
    <mergeCell ref="BN93:BO94"/>
    <mergeCell ref="AR93:AS94"/>
    <mergeCell ref="AT93:AU94"/>
    <mergeCell ref="AB93:AC94"/>
    <mergeCell ref="AD93:AE94"/>
    <mergeCell ref="E93:E94"/>
    <mergeCell ref="V91:W92"/>
    <mergeCell ref="CX62:CX63"/>
    <mergeCell ref="CY62:CY63"/>
    <mergeCell ref="E85:E86"/>
    <mergeCell ref="F83:G84"/>
    <mergeCell ref="H83:I84"/>
    <mergeCell ref="BT83:BT84"/>
    <mergeCell ref="AP38:AQ38"/>
    <mergeCell ref="AR38:AS38"/>
    <mergeCell ref="AT38:AU38"/>
    <mergeCell ref="AV38:AW38"/>
    <mergeCell ref="AX38:AY38"/>
    <mergeCell ref="AZ38:BA38"/>
    <mergeCell ref="R81:S82"/>
    <mergeCell ref="T81:U82"/>
    <mergeCell ref="V81:W82"/>
    <mergeCell ref="X81:Y82"/>
    <mergeCell ref="BT81:BT82"/>
    <mergeCell ref="E83:E84"/>
    <mergeCell ref="AZ81:BA82"/>
    <mergeCell ref="BB81:BC82"/>
    <mergeCell ref="BD81:BE82"/>
    <mergeCell ref="BF81:BG82"/>
    <mergeCell ref="AJ81:AK82"/>
    <mergeCell ref="AL81:AM82"/>
    <mergeCell ref="BR57:BS58"/>
    <mergeCell ref="AB83:AC84"/>
    <mergeCell ref="AB81:AC82"/>
    <mergeCell ref="E81:E82"/>
    <mergeCell ref="F81:G82"/>
    <mergeCell ref="H81:I82"/>
    <mergeCell ref="J83:K84"/>
    <mergeCell ref="L83:M84"/>
    <mergeCell ref="N83:O84"/>
    <mergeCell ref="P83:Q84"/>
    <mergeCell ref="R83:S84"/>
    <mergeCell ref="T83:U84"/>
    <mergeCell ref="AD83:AE84"/>
    <mergeCell ref="AF83:AG84"/>
    <mergeCell ref="AH83:AI84"/>
    <mergeCell ref="R79:S80"/>
    <mergeCell ref="T79:U80"/>
    <mergeCell ref="BT77:BT78"/>
    <mergeCell ref="E79:E80"/>
    <mergeCell ref="F77:G78"/>
    <mergeCell ref="H77:I78"/>
    <mergeCell ref="BH77:BI78"/>
    <mergeCell ref="BJ77:BK78"/>
    <mergeCell ref="BL77:BM78"/>
    <mergeCell ref="BN77:BO78"/>
    <mergeCell ref="AR77:AS78"/>
    <mergeCell ref="AT77:AU78"/>
    <mergeCell ref="AB77:AC78"/>
    <mergeCell ref="AD77:AE78"/>
    <mergeCell ref="L77:M78"/>
    <mergeCell ref="N77:O78"/>
    <mergeCell ref="E77:E78"/>
    <mergeCell ref="J77:K78"/>
    <mergeCell ref="F79:G80"/>
    <mergeCell ref="J81:K82"/>
    <mergeCell ref="L81:M82"/>
    <mergeCell ref="N81:O82"/>
    <mergeCell ref="P81:Q82"/>
    <mergeCell ref="AD81:AE82"/>
    <mergeCell ref="AH81:AI82"/>
    <mergeCell ref="AJ83:AK84"/>
    <mergeCell ref="AL83:AM84"/>
    <mergeCell ref="E75:E76"/>
    <mergeCell ref="F75:G76"/>
    <mergeCell ref="H75:I76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U65:AV66"/>
    <mergeCell ref="AW65:AX66"/>
    <mergeCell ref="AG65:AH66"/>
    <mergeCell ref="AI65:AJ66"/>
    <mergeCell ref="F61:G62"/>
    <mergeCell ref="H61:I62"/>
    <mergeCell ref="F57:G58"/>
    <mergeCell ref="H57:I58"/>
    <mergeCell ref="Z75:AA76"/>
    <mergeCell ref="AB75:AC76"/>
    <mergeCell ref="T75:U76"/>
    <mergeCell ref="V75:W76"/>
    <mergeCell ref="E51:F52"/>
    <mergeCell ref="G51:H52"/>
    <mergeCell ref="I51:J52"/>
    <mergeCell ref="K51:L52"/>
    <mergeCell ref="M51:N52"/>
    <mergeCell ref="BC65:BD66"/>
    <mergeCell ref="BE65:BF66"/>
    <mergeCell ref="BG65:BH66"/>
    <mergeCell ref="BK65:BL66"/>
    <mergeCell ref="BM65:BN66"/>
    <mergeCell ref="H79:I80"/>
    <mergeCell ref="P79:Q80"/>
    <mergeCell ref="V79:W80"/>
    <mergeCell ref="X79:Y80"/>
    <mergeCell ref="Z79:AA80"/>
    <mergeCell ref="AB79:AC80"/>
    <mergeCell ref="AZ79:BA80"/>
    <mergeCell ref="AH79:AI80"/>
    <mergeCell ref="AJ79:AK80"/>
    <mergeCell ref="AB55:AC56"/>
    <mergeCell ref="AF77:AG78"/>
    <mergeCell ref="AH75:AI76"/>
    <mergeCell ref="AX77:AY78"/>
    <mergeCell ref="AZ77:BA78"/>
    <mergeCell ref="BB77:BC78"/>
    <mergeCell ref="AD79:AE80"/>
    <mergeCell ref="AF79:AG80"/>
    <mergeCell ref="AL79:AM80"/>
    <mergeCell ref="P77:Q78"/>
    <mergeCell ref="R77:S78"/>
    <mergeCell ref="T77:U78"/>
    <mergeCell ref="V77:W78"/>
    <mergeCell ref="X77:Y78"/>
    <mergeCell ref="Z77:AA78"/>
    <mergeCell ref="AJ55:AK56"/>
    <mergeCell ref="W73:X74"/>
    <mergeCell ref="F39:G39"/>
    <mergeCell ref="H39:I39"/>
    <mergeCell ref="J39:K39"/>
    <mergeCell ref="L39:M39"/>
    <mergeCell ref="N39:O39"/>
    <mergeCell ref="P39:Q39"/>
    <mergeCell ref="AP75:AQ76"/>
    <mergeCell ref="BT61:BT62"/>
    <mergeCell ref="BH61:BI62"/>
    <mergeCell ref="BJ61:BK62"/>
    <mergeCell ref="BJ57:BK58"/>
    <mergeCell ref="I65:J66"/>
    <mergeCell ref="K65:L66"/>
    <mergeCell ref="M65:N66"/>
    <mergeCell ref="O65:P66"/>
    <mergeCell ref="Q65:R66"/>
    <mergeCell ref="BY58:CD59"/>
    <mergeCell ref="AC51:AD52"/>
    <mergeCell ref="AE51:AF52"/>
    <mergeCell ref="AG51:AH52"/>
    <mergeCell ref="S51:T52"/>
    <mergeCell ref="U51:V52"/>
    <mergeCell ref="BM51:BN52"/>
    <mergeCell ref="BP61:BQ62"/>
    <mergeCell ref="BR61:BS62"/>
    <mergeCell ref="BH75:BI76"/>
    <mergeCell ref="N61:O62"/>
    <mergeCell ref="AZ53:BA54"/>
    <mergeCell ref="AH53:AI54"/>
    <mergeCell ref="AJ53:AK54"/>
    <mergeCell ref="AN43:AO43"/>
    <mergeCell ref="AP43:AQ43"/>
    <mergeCell ref="E61:E62"/>
    <mergeCell ref="F59:G60"/>
    <mergeCell ref="H59:I60"/>
    <mergeCell ref="BI65:BJ66"/>
    <mergeCell ref="BF59:BG60"/>
    <mergeCell ref="BH59:BI60"/>
    <mergeCell ref="BJ59:BK60"/>
    <mergeCell ref="AP61:AQ62"/>
    <mergeCell ref="AV61:AW62"/>
    <mergeCell ref="AX61:AY62"/>
    <mergeCell ref="AZ61:BA62"/>
    <mergeCell ref="BB61:BC62"/>
    <mergeCell ref="BD61:BE62"/>
    <mergeCell ref="BF61:BG62"/>
    <mergeCell ref="E53:E54"/>
    <mergeCell ref="BK51:BL52"/>
    <mergeCell ref="BI51:BJ52"/>
    <mergeCell ref="AL61:AM62"/>
    <mergeCell ref="AN61:AO62"/>
    <mergeCell ref="AA65:AB66"/>
    <mergeCell ref="AC65:AD66"/>
    <mergeCell ref="BA65:BB66"/>
    <mergeCell ref="E59:E60"/>
    <mergeCell ref="AZ55:BA56"/>
    <mergeCell ref="BB55:BC56"/>
    <mergeCell ref="BD55:BE56"/>
    <mergeCell ref="BF55:BG56"/>
    <mergeCell ref="AR61:AS62"/>
    <mergeCell ref="AT61:AU62"/>
    <mergeCell ref="U65:V66"/>
    <mergeCell ref="W65:X66"/>
    <mergeCell ref="L61:M62"/>
    <mergeCell ref="AM65:AN66"/>
    <mergeCell ref="AB61:AC62"/>
    <mergeCell ref="AD61:AE62"/>
    <mergeCell ref="AO65:AP66"/>
    <mergeCell ref="AQ65:AR66"/>
    <mergeCell ref="AS65:AT66"/>
    <mergeCell ref="AY65:AZ66"/>
    <mergeCell ref="AP59:AQ60"/>
    <mergeCell ref="AR59:AS60"/>
    <mergeCell ref="Z59:AA60"/>
    <mergeCell ref="AB59:AC60"/>
    <mergeCell ref="AX53:AY54"/>
    <mergeCell ref="O51:P52"/>
    <mergeCell ref="Q51:R52"/>
    <mergeCell ref="BG51:BH52"/>
    <mergeCell ref="AX43:AY43"/>
    <mergeCell ref="AZ43:BA43"/>
    <mergeCell ref="BB43:BC43"/>
    <mergeCell ref="BD43:BE43"/>
    <mergeCell ref="BF43:BG43"/>
    <mergeCell ref="Y65:Z66"/>
    <mergeCell ref="Z61:AA62"/>
    <mergeCell ref="AS51:AT52"/>
    <mergeCell ref="AU51:AV52"/>
    <mergeCell ref="AJ61:AK62"/>
    <mergeCell ref="AL53:AM54"/>
    <mergeCell ref="AD55:AE56"/>
    <mergeCell ref="AF55:AG56"/>
    <mergeCell ref="R53:S54"/>
    <mergeCell ref="T53:U54"/>
    <mergeCell ref="V57:W58"/>
    <mergeCell ref="X57:Y58"/>
    <mergeCell ref="E57:E58"/>
    <mergeCell ref="R55:S56"/>
    <mergeCell ref="T55:U56"/>
    <mergeCell ref="J75:K76"/>
    <mergeCell ref="L75:M76"/>
    <mergeCell ref="N75:O76"/>
    <mergeCell ref="P75:Q76"/>
    <mergeCell ref="R75:S76"/>
    <mergeCell ref="X75:Y76"/>
    <mergeCell ref="AD75:AE76"/>
    <mergeCell ref="E55:E56"/>
    <mergeCell ref="F55:G56"/>
    <mergeCell ref="H55:I56"/>
    <mergeCell ref="AF75:AG76"/>
    <mergeCell ref="W51:X52"/>
    <mergeCell ref="AF61:AG62"/>
    <mergeCell ref="AH61:AI62"/>
    <mergeCell ref="F53:G54"/>
    <mergeCell ref="H53:I54"/>
    <mergeCell ref="J53:K54"/>
    <mergeCell ref="L53:M54"/>
    <mergeCell ref="N53:O54"/>
    <mergeCell ref="P53:Q54"/>
    <mergeCell ref="V53:W54"/>
    <mergeCell ref="X53:Y54"/>
    <mergeCell ref="Z53:AA54"/>
    <mergeCell ref="AB53:AC54"/>
    <mergeCell ref="AD53:AE54"/>
    <mergeCell ref="AF53:AG54"/>
    <mergeCell ref="V55:W56"/>
    <mergeCell ref="X55:Y56"/>
    <mergeCell ref="AI73:AJ74"/>
    <mergeCell ref="AL55:AM56"/>
    <mergeCell ref="Z55:AA56"/>
    <mergeCell ref="AN79:AO80"/>
    <mergeCell ref="AP79:AQ80"/>
    <mergeCell ref="AR79:AS80"/>
    <mergeCell ref="AT79:AU80"/>
    <mergeCell ref="AV79:AW80"/>
    <mergeCell ref="BX29:BX30"/>
    <mergeCell ref="BU25:BV26"/>
    <mergeCell ref="BW25:BW26"/>
    <mergeCell ref="BX25:BX26"/>
    <mergeCell ref="BU27:BV28"/>
    <mergeCell ref="BU31:BV32"/>
    <mergeCell ref="BW31:BW32"/>
    <mergeCell ref="BX31:BX32"/>
    <mergeCell ref="AX40:AY40"/>
    <mergeCell ref="AZ40:BA40"/>
    <mergeCell ref="AT41:AU41"/>
    <mergeCell ref="AV41:AW41"/>
    <mergeCell ref="AX41:AY41"/>
    <mergeCell ref="AR42:AS42"/>
    <mergeCell ref="AT42:AU42"/>
    <mergeCell ref="AV42:AW42"/>
    <mergeCell ref="BP77:BQ78"/>
    <mergeCell ref="BR77:BS78"/>
    <mergeCell ref="AN53:AO54"/>
    <mergeCell ref="BJ75:BK76"/>
    <mergeCell ref="BL75:BM76"/>
    <mergeCell ref="BN75:BO76"/>
    <mergeCell ref="BP75:BQ76"/>
    <mergeCell ref="BR75:BS76"/>
    <mergeCell ref="AN75:AO76"/>
    <mergeCell ref="BT30:BT31"/>
    <mergeCell ref="BX23:BX24"/>
    <mergeCell ref="BW27:BW28"/>
    <mergeCell ref="BX27:BX28"/>
    <mergeCell ref="BX17:BX18"/>
    <mergeCell ref="BU19:BV20"/>
    <mergeCell ref="BX13:BX14"/>
    <mergeCell ref="BU15:BV16"/>
    <mergeCell ref="BN39:BO39"/>
    <mergeCell ref="BP39:BQ39"/>
    <mergeCell ref="BR39:BS39"/>
    <mergeCell ref="BT28:BT29"/>
    <mergeCell ref="BT26:BT27"/>
    <mergeCell ref="BT24:BT25"/>
    <mergeCell ref="BT22:BT23"/>
    <mergeCell ref="BT18:BT19"/>
    <mergeCell ref="BT16:BT17"/>
    <mergeCell ref="BT14:BT15"/>
    <mergeCell ref="BT12:BT13"/>
    <mergeCell ref="BU17:BV18"/>
    <mergeCell ref="BW17:BW18"/>
    <mergeCell ref="BU29:BV30"/>
    <mergeCell ref="BW29:BW30"/>
    <mergeCell ref="BU23:BV24"/>
    <mergeCell ref="BW23:BW24"/>
    <mergeCell ref="BW19:BW20"/>
    <mergeCell ref="BX19:BX20"/>
    <mergeCell ref="BU21:BV22"/>
    <mergeCell ref="BW21:BW22"/>
    <mergeCell ref="BX21:BX22"/>
    <mergeCell ref="BX39:CL39"/>
    <mergeCell ref="BV38:BW38"/>
    <mergeCell ref="R40:S40"/>
    <mergeCell ref="AT30:AU31"/>
    <mergeCell ref="AV30:AW31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V40:AW40"/>
    <mergeCell ref="AP39:AQ39"/>
    <mergeCell ref="AR39:AS39"/>
    <mergeCell ref="AT39:AU39"/>
    <mergeCell ref="AV39:AW39"/>
    <mergeCell ref="R38:S38"/>
    <mergeCell ref="T38:U38"/>
    <mergeCell ref="V38:W38"/>
    <mergeCell ref="X38:Y38"/>
    <mergeCell ref="Z38:AA38"/>
    <mergeCell ref="AD38:AE38"/>
    <mergeCell ref="AF38:AG38"/>
    <mergeCell ref="AB38:AC38"/>
    <mergeCell ref="AL37:AM37"/>
    <mergeCell ref="AN37:AO37"/>
    <mergeCell ref="E24:E25"/>
    <mergeCell ref="E28:E29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F42:G42"/>
    <mergeCell ref="H42:I42"/>
    <mergeCell ref="J42:K42"/>
    <mergeCell ref="L42:M42"/>
    <mergeCell ref="N42:O42"/>
    <mergeCell ref="AT26:AU27"/>
    <mergeCell ref="AV26:AW27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R42:BS42"/>
    <mergeCell ref="AT24:AU25"/>
    <mergeCell ref="AV24:AW25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BB40:BC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F41:G41"/>
    <mergeCell ref="H41:I41"/>
    <mergeCell ref="AP41:AQ41"/>
    <mergeCell ref="Z44:AA44"/>
    <mergeCell ref="AB44:AC44"/>
    <mergeCell ref="AD44:AE44"/>
    <mergeCell ref="AF44:AG44"/>
    <mergeCell ref="AR44:AS44"/>
    <mergeCell ref="AT44:AU44"/>
    <mergeCell ref="AV44:AW44"/>
    <mergeCell ref="F40:G40"/>
    <mergeCell ref="E26:E27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E30:E31"/>
    <mergeCell ref="J41:K41"/>
    <mergeCell ref="L41:M41"/>
    <mergeCell ref="N41:O41"/>
    <mergeCell ref="P41:Q41"/>
    <mergeCell ref="AT28:AU29"/>
    <mergeCell ref="AV28:AW29"/>
    <mergeCell ref="R41:S41"/>
    <mergeCell ref="AF41:AG41"/>
    <mergeCell ref="AH41:AI41"/>
    <mergeCell ref="AJ41:AK41"/>
    <mergeCell ref="AL41:AM41"/>
    <mergeCell ref="AN41:AO41"/>
    <mergeCell ref="AR41:AS41"/>
    <mergeCell ref="P40:Q40"/>
    <mergeCell ref="E22:E23"/>
    <mergeCell ref="V44:W44"/>
    <mergeCell ref="X44:Y44"/>
    <mergeCell ref="BH43:BI43"/>
    <mergeCell ref="AT22:AU23"/>
    <mergeCell ref="AV22:AW23"/>
    <mergeCell ref="BJ43:BK43"/>
    <mergeCell ref="BL43:BM43"/>
    <mergeCell ref="BN43:BO43"/>
    <mergeCell ref="BP43:BQ43"/>
    <mergeCell ref="BT20:BT21"/>
    <mergeCell ref="BR43:BS43"/>
    <mergeCell ref="AP42:AQ42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AX37:AY37"/>
    <mergeCell ref="AZ37:BA37"/>
    <mergeCell ref="BB37:BC37"/>
    <mergeCell ref="BD37:BE37"/>
    <mergeCell ref="BF37:BG37"/>
    <mergeCell ref="AT20:AU21"/>
    <mergeCell ref="AV20:AW21"/>
    <mergeCell ref="AV43:AW43"/>
    <mergeCell ref="F44:G44"/>
    <mergeCell ref="H44:I44"/>
    <mergeCell ref="J44:K44"/>
    <mergeCell ref="L45:M45"/>
    <mergeCell ref="N45:O45"/>
    <mergeCell ref="P45:Q45"/>
    <mergeCell ref="R45:S45"/>
    <mergeCell ref="T45:U45"/>
    <mergeCell ref="V45:W45"/>
    <mergeCell ref="X45:Y45"/>
    <mergeCell ref="Z45:AA45"/>
    <mergeCell ref="AT18:AU19"/>
    <mergeCell ref="AV18:AW19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L44:M44"/>
    <mergeCell ref="N44:O44"/>
    <mergeCell ref="P44:Q44"/>
    <mergeCell ref="R44:S44"/>
    <mergeCell ref="T44:U44"/>
    <mergeCell ref="T41:U41"/>
    <mergeCell ref="V41:W41"/>
    <mergeCell ref="X41:Y41"/>
    <mergeCell ref="Z41:AA41"/>
    <mergeCell ref="AB41:AC41"/>
    <mergeCell ref="AD41:AE41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E18:E19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E20:E21"/>
    <mergeCell ref="F45:G45"/>
    <mergeCell ref="H45:I45"/>
    <mergeCell ref="J45:K45"/>
    <mergeCell ref="E14:E15"/>
    <mergeCell ref="AX47:AY47"/>
    <mergeCell ref="AZ47:BA47"/>
    <mergeCell ref="BB47:BC47"/>
    <mergeCell ref="BD47:BE47"/>
    <mergeCell ref="BF47:BG47"/>
    <mergeCell ref="E16:E17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F47:G47"/>
    <mergeCell ref="H47:I47"/>
    <mergeCell ref="J47:K47"/>
    <mergeCell ref="L47:M47"/>
    <mergeCell ref="N47:O47"/>
    <mergeCell ref="BJ45:BK45"/>
    <mergeCell ref="BL45:BM45"/>
    <mergeCell ref="BN45:BO45"/>
    <mergeCell ref="BP45:BQ45"/>
    <mergeCell ref="BR45:BS45"/>
    <mergeCell ref="AF46:AG46"/>
    <mergeCell ref="AH46:AI46"/>
    <mergeCell ref="AJ46:AK46"/>
    <mergeCell ref="AL46:AM46"/>
    <mergeCell ref="AN46:AO46"/>
    <mergeCell ref="AZ48:BA48"/>
    <mergeCell ref="BB48:BC48"/>
    <mergeCell ref="BB10:BC11"/>
    <mergeCell ref="BD10:BE11"/>
    <mergeCell ref="BD48:BE48"/>
    <mergeCell ref="BF48:BG48"/>
    <mergeCell ref="AR47:AS47"/>
    <mergeCell ref="AT47:AU47"/>
    <mergeCell ref="AV47:AW47"/>
    <mergeCell ref="AP46:AQ46"/>
    <mergeCell ref="AR46:AS46"/>
    <mergeCell ref="AT46:AU46"/>
    <mergeCell ref="AV46:AW46"/>
    <mergeCell ref="AX46:AY46"/>
    <mergeCell ref="BP44:BQ44"/>
    <mergeCell ref="AX44:AY44"/>
    <mergeCell ref="AZ44:BA44"/>
    <mergeCell ref="BB44:BC44"/>
    <mergeCell ref="BD44:BE44"/>
    <mergeCell ref="BF44:BG44"/>
    <mergeCell ref="BH44:BI44"/>
    <mergeCell ref="BJ44:BK44"/>
    <mergeCell ref="BL44:BM44"/>
    <mergeCell ref="BN44:BO44"/>
    <mergeCell ref="BN42:BO42"/>
    <mergeCell ref="BP42:BQ42"/>
    <mergeCell ref="AR43:AS43"/>
    <mergeCell ref="AT43:AU43"/>
    <mergeCell ref="BF38:BG38"/>
    <mergeCell ref="BH38:BI38"/>
    <mergeCell ref="AP37:AQ37"/>
    <mergeCell ref="AR37:AS37"/>
    <mergeCell ref="BT8:BT9"/>
    <mergeCell ref="E10:E11"/>
    <mergeCell ref="AQ51:AR52"/>
    <mergeCell ref="AW51:AX52"/>
    <mergeCell ref="AY51:AZ52"/>
    <mergeCell ref="BA51:BB52"/>
    <mergeCell ref="BO51:BP52"/>
    <mergeCell ref="BQ51:BR52"/>
    <mergeCell ref="BF8:BG9"/>
    <mergeCell ref="BH8:BI9"/>
    <mergeCell ref="BJ8:BK9"/>
    <mergeCell ref="BL8:BM9"/>
    <mergeCell ref="BS51:BT52"/>
    <mergeCell ref="AP8:AQ9"/>
    <mergeCell ref="AR8:AS9"/>
    <mergeCell ref="F48:G48"/>
    <mergeCell ref="H48:I48"/>
    <mergeCell ref="J48:K48"/>
    <mergeCell ref="L48:M48"/>
    <mergeCell ref="N48:O48"/>
    <mergeCell ref="P48:Q48"/>
    <mergeCell ref="R48:S48"/>
    <mergeCell ref="T48:U48"/>
    <mergeCell ref="BT10:BT11"/>
    <mergeCell ref="BH47:BI47"/>
    <mergeCell ref="BJ47:BK47"/>
    <mergeCell ref="BL47:BM47"/>
    <mergeCell ref="BN47:BO47"/>
    <mergeCell ref="BP47:BQ47"/>
    <mergeCell ref="BR47:BS47"/>
    <mergeCell ref="AT12:AU13"/>
    <mergeCell ref="AV12:AW13"/>
    <mergeCell ref="AC4:AD5"/>
    <mergeCell ref="AE4:AF5"/>
    <mergeCell ref="AP6:AQ7"/>
    <mergeCell ref="AR6:AS7"/>
    <mergeCell ref="AH55:AI56"/>
    <mergeCell ref="AN55:AO56"/>
    <mergeCell ref="AP55:AQ56"/>
    <mergeCell ref="AR55:AS56"/>
    <mergeCell ref="AT55:AU56"/>
    <mergeCell ref="AV55:AW56"/>
    <mergeCell ref="AX55:AY56"/>
    <mergeCell ref="BH55:BI56"/>
    <mergeCell ref="BJ55:BK56"/>
    <mergeCell ref="AP53:AQ54"/>
    <mergeCell ref="AR53:AS54"/>
    <mergeCell ref="AT53:AU54"/>
    <mergeCell ref="E8:E9"/>
    <mergeCell ref="BD53:BE54"/>
    <mergeCell ref="BF53:BG54"/>
    <mergeCell ref="BH53:BI54"/>
    <mergeCell ref="BJ53:BK54"/>
    <mergeCell ref="BF6:BG7"/>
    <mergeCell ref="BH6:BI7"/>
    <mergeCell ref="BJ6:BK7"/>
    <mergeCell ref="BH48:BI48"/>
    <mergeCell ref="BJ48:BK48"/>
    <mergeCell ref="Y51:Z52"/>
    <mergeCell ref="AA51:AB52"/>
    <mergeCell ref="AI51:AJ52"/>
    <mergeCell ref="AK51:AL52"/>
    <mergeCell ref="AM51:AN52"/>
    <mergeCell ref="AO51:AP52"/>
    <mergeCell ref="BT6:BT7"/>
    <mergeCell ref="BI4:BJ5"/>
    <mergeCell ref="BK4:BL5"/>
    <mergeCell ref="BM4:BN5"/>
    <mergeCell ref="AF59:AG60"/>
    <mergeCell ref="AH59:AI60"/>
    <mergeCell ref="AJ59:AK60"/>
    <mergeCell ref="AL59:AM60"/>
    <mergeCell ref="AN59:AO60"/>
    <mergeCell ref="AT59:AU60"/>
    <mergeCell ref="AV59:AW60"/>
    <mergeCell ref="AS4:AT5"/>
    <mergeCell ref="AU4:AV5"/>
    <mergeCell ref="AX59:AY60"/>
    <mergeCell ref="AZ59:BA60"/>
    <mergeCell ref="BB59:BC60"/>
    <mergeCell ref="BD59:BE60"/>
    <mergeCell ref="BL53:BM54"/>
    <mergeCell ref="BN53:BO54"/>
    <mergeCell ref="BP53:BQ54"/>
    <mergeCell ref="BR53:BS54"/>
    <mergeCell ref="BL6:BM7"/>
    <mergeCell ref="BL48:BM48"/>
    <mergeCell ref="BN48:BO48"/>
    <mergeCell ref="BP48:BQ48"/>
    <mergeCell ref="BR48:BS48"/>
    <mergeCell ref="AX45:AY45"/>
    <mergeCell ref="AZ45:BA45"/>
    <mergeCell ref="BL59:BM60"/>
    <mergeCell ref="BN55:BO56"/>
    <mergeCell ref="BP55:BQ56"/>
    <mergeCell ref="BR55:BS56"/>
    <mergeCell ref="E6:E7"/>
    <mergeCell ref="J59:K60"/>
    <mergeCell ref="L59:M60"/>
    <mergeCell ref="N59:O60"/>
    <mergeCell ref="P59:Q60"/>
    <mergeCell ref="R59:S60"/>
    <mergeCell ref="T59:U60"/>
    <mergeCell ref="V59:W60"/>
    <mergeCell ref="X59:Y60"/>
    <mergeCell ref="AD59:AE60"/>
    <mergeCell ref="J55:K56"/>
    <mergeCell ref="L55:M56"/>
    <mergeCell ref="N55:O56"/>
    <mergeCell ref="P55:Q56"/>
    <mergeCell ref="AV53:AW54"/>
    <mergeCell ref="BB53:BC54"/>
    <mergeCell ref="BC51:BD52"/>
    <mergeCell ref="AH44:AI44"/>
    <mergeCell ref="AJ44:AK44"/>
    <mergeCell ref="AL44:AM44"/>
    <mergeCell ref="AN44:AO44"/>
    <mergeCell ref="AP44:AQ44"/>
    <mergeCell ref="BB45:BC45"/>
    <mergeCell ref="BD45:BE45"/>
    <mergeCell ref="E12:E13"/>
    <mergeCell ref="V48:W48"/>
    <mergeCell ref="X48:Y48"/>
    <mergeCell ref="Z48:AA48"/>
    <mergeCell ref="AB48:AC48"/>
    <mergeCell ref="AD48:AE48"/>
    <mergeCell ref="AF48:AG48"/>
    <mergeCell ref="AH48:AI48"/>
    <mergeCell ref="J61:K62"/>
    <mergeCell ref="P61:Q62"/>
    <mergeCell ref="R61:S62"/>
    <mergeCell ref="T61:U62"/>
    <mergeCell ref="V61:W62"/>
    <mergeCell ref="X61:Y62"/>
    <mergeCell ref="BY27:CD28"/>
    <mergeCell ref="CE27:CG28"/>
    <mergeCell ref="BF79:BG80"/>
    <mergeCell ref="BH79:BI80"/>
    <mergeCell ref="BJ79:BK80"/>
    <mergeCell ref="BL79:BM80"/>
    <mergeCell ref="BY17:CD18"/>
    <mergeCell ref="BN79:BO80"/>
    <mergeCell ref="BP79:BQ80"/>
    <mergeCell ref="BR79:BS80"/>
    <mergeCell ref="BY25:CD26"/>
    <mergeCell ref="CE25:CG26"/>
    <mergeCell ref="BH45:BI45"/>
    <mergeCell ref="BR44:BS44"/>
    <mergeCell ref="BT55:BT56"/>
    <mergeCell ref="BO65:BP66"/>
    <mergeCell ref="BQ65:BR66"/>
    <mergeCell ref="BS65:BT66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BT53:BT54"/>
    <mergeCell ref="BL61:BM62"/>
    <mergeCell ref="BN61:BO62"/>
    <mergeCell ref="BY60:CD61"/>
    <mergeCell ref="CE60:CG61"/>
    <mergeCell ref="BU62:BV63"/>
    <mergeCell ref="BW62:BW63"/>
    <mergeCell ref="BU34:CL35"/>
    <mergeCell ref="BV37:BW37"/>
    <mergeCell ref="BX37:CL37"/>
    <mergeCell ref="BX38:CL38"/>
    <mergeCell ref="BY23:CD24"/>
    <mergeCell ref="BL55:BM56"/>
    <mergeCell ref="BE51:BF52"/>
    <mergeCell ref="BF45:BG45"/>
    <mergeCell ref="BV39:BW39"/>
    <mergeCell ref="BX11:BX12"/>
    <mergeCell ref="CH21:CL22"/>
    <mergeCell ref="CH23:CL24"/>
    <mergeCell ref="CH25:CL26"/>
    <mergeCell ref="CH27:CL28"/>
    <mergeCell ref="CH29:CL30"/>
    <mergeCell ref="CH31:CL32"/>
    <mergeCell ref="CE29:CG30"/>
    <mergeCell ref="CE23:CG24"/>
    <mergeCell ref="CE17:CG18"/>
    <mergeCell ref="BY13:CD14"/>
    <mergeCell ref="BY29:CD30"/>
    <mergeCell ref="BN59:BO60"/>
    <mergeCell ref="BP59:BQ60"/>
    <mergeCell ref="BR59:BS60"/>
    <mergeCell ref="BR10:BS11"/>
    <mergeCell ref="CE9:CG10"/>
    <mergeCell ref="BX9:BX10"/>
    <mergeCell ref="BY7:CD8"/>
    <mergeCell ref="AX83:AY84"/>
    <mergeCell ref="AZ83:BA84"/>
    <mergeCell ref="BB83:BC84"/>
    <mergeCell ref="BD83:BE84"/>
    <mergeCell ref="BF83:BG84"/>
    <mergeCell ref="BH83:BI84"/>
    <mergeCell ref="BJ83:BK84"/>
    <mergeCell ref="BV41:BW41"/>
    <mergeCell ref="BY15:CD16"/>
    <mergeCell ref="CE15:CG16"/>
    <mergeCell ref="BU13:BV14"/>
    <mergeCell ref="BW13:BW14"/>
    <mergeCell ref="AN81:AO82"/>
    <mergeCell ref="AP81:AQ82"/>
    <mergeCell ref="BV46:BW46"/>
    <mergeCell ref="BX46:CL46"/>
    <mergeCell ref="AO71:AP72"/>
    <mergeCell ref="AQ71:AR72"/>
    <mergeCell ref="CE21:CG22"/>
    <mergeCell ref="BY19:CD20"/>
    <mergeCell ref="CE19:CG20"/>
    <mergeCell ref="BB79:BC80"/>
    <mergeCell ref="BD79:BE80"/>
    <mergeCell ref="CH9:CL10"/>
    <mergeCell ref="CH11:CL12"/>
    <mergeCell ref="CH13:CL14"/>
    <mergeCell ref="CH15:CL16"/>
    <mergeCell ref="CH17:CL18"/>
    <mergeCell ref="CH19:CL20"/>
    <mergeCell ref="CT15:CT16"/>
    <mergeCell ref="CQ25:CQ26"/>
    <mergeCell ref="CR25:CR26"/>
    <mergeCell ref="CS25:CS26"/>
    <mergeCell ref="BL83:BM84"/>
    <mergeCell ref="BN83:BO84"/>
    <mergeCell ref="BP83:BQ84"/>
    <mergeCell ref="BR83:BS84"/>
    <mergeCell ref="A50:D63"/>
    <mergeCell ref="BY1:CL2"/>
    <mergeCell ref="W1:BX2"/>
    <mergeCell ref="A33:D49"/>
    <mergeCell ref="AR81:AS82"/>
    <mergeCell ref="AT81:AU82"/>
    <mergeCell ref="AV81:AW82"/>
    <mergeCell ref="AX81:AY82"/>
    <mergeCell ref="CE13:CG14"/>
    <mergeCell ref="BU11:BV12"/>
    <mergeCell ref="BW11:BW12"/>
    <mergeCell ref="BY11:CD12"/>
    <mergeCell ref="CE11:CG12"/>
    <mergeCell ref="BH81:BI82"/>
    <mergeCell ref="BJ81:BK82"/>
    <mergeCell ref="BL81:BM82"/>
    <mergeCell ref="BN81:BO82"/>
    <mergeCell ref="BP81:BQ82"/>
    <mergeCell ref="BR81:BS82"/>
    <mergeCell ref="CH7:CL8"/>
    <mergeCell ref="CE7:CG8"/>
    <mergeCell ref="BU9:BV10"/>
    <mergeCell ref="BW9:BW10"/>
    <mergeCell ref="BY9:CD10"/>
    <mergeCell ref="CM5:CM6"/>
    <mergeCell ref="CM7:CM8"/>
    <mergeCell ref="CM9:CM10"/>
    <mergeCell ref="CQ9:CQ10"/>
    <mergeCell ref="CR9:CR10"/>
    <mergeCell ref="CS9:CS10"/>
    <mergeCell ref="CT9:CT10"/>
    <mergeCell ref="CO11:CO12"/>
    <mergeCell ref="CP11:CP12"/>
    <mergeCell ref="CQ11:CQ12"/>
    <mergeCell ref="CR11:CR12"/>
    <mergeCell ref="CT11:CT12"/>
    <mergeCell ref="CO13:CO14"/>
    <mergeCell ref="CP13:CP14"/>
    <mergeCell ref="CQ13:CQ14"/>
    <mergeCell ref="CR13:CR14"/>
    <mergeCell ref="CS13:CS14"/>
    <mergeCell ref="CT13:CT14"/>
    <mergeCell ref="CR7:CR8"/>
    <mergeCell ref="CS7:CS8"/>
    <mergeCell ref="CT7:CT8"/>
    <mergeCell ref="CO3:CO5"/>
    <mergeCell ref="CP3:CP5"/>
    <mergeCell ref="CQ3:CQ5"/>
    <mergeCell ref="CR3:CR5"/>
    <mergeCell ref="CS3:CS5"/>
    <mergeCell ref="CT3:CT5"/>
    <mergeCell ref="CO17:CO18"/>
    <mergeCell ref="CP17:CP18"/>
    <mergeCell ref="CQ17:CQ18"/>
    <mergeCell ref="CR17:CR18"/>
    <mergeCell ref="CS17:CS18"/>
    <mergeCell ref="CT17:CT18"/>
    <mergeCell ref="CO19:CO20"/>
    <mergeCell ref="CP19:CP20"/>
    <mergeCell ref="CQ19:CQ20"/>
    <mergeCell ref="CR19:CR20"/>
    <mergeCell ref="CS19:CS20"/>
    <mergeCell ref="CT19:CT20"/>
    <mergeCell ref="CO21:CO22"/>
    <mergeCell ref="CP21:CP22"/>
    <mergeCell ref="CQ21:CQ22"/>
    <mergeCell ref="CR21:CR22"/>
    <mergeCell ref="CS21:CS22"/>
    <mergeCell ref="CT21:CT22"/>
    <mergeCell ref="CO29:CO30"/>
    <mergeCell ref="CP29:CP30"/>
    <mergeCell ref="CQ29:CQ30"/>
    <mergeCell ref="CR29:CR30"/>
    <mergeCell ref="CS29:CS30"/>
    <mergeCell ref="CT29:CT30"/>
    <mergeCell ref="CO31:CO32"/>
    <mergeCell ref="CP31:CP32"/>
    <mergeCell ref="CQ31:CQ32"/>
    <mergeCell ref="CR31:CR32"/>
    <mergeCell ref="CS31:CS32"/>
    <mergeCell ref="CT31:CT32"/>
    <mergeCell ref="CT23:CT24"/>
    <mergeCell ref="CO25:CO26"/>
    <mergeCell ref="CP25:CP26"/>
    <mergeCell ref="CT25:CT26"/>
    <mergeCell ref="CO27:CO28"/>
    <mergeCell ref="CP27:CP28"/>
    <mergeCell ref="CQ27:CQ28"/>
    <mergeCell ref="CR27:CR28"/>
    <mergeCell ref="CS27:CS28"/>
    <mergeCell ref="CT27:CT28"/>
    <mergeCell ref="CO23:CO24"/>
    <mergeCell ref="CP23:CP24"/>
    <mergeCell ref="CQ23:CQ24"/>
    <mergeCell ref="CR23:CR24"/>
    <mergeCell ref="DA66:DA67"/>
    <mergeCell ref="DB66:DB67"/>
    <mergeCell ref="DC66:DC67"/>
    <mergeCell ref="DD66:DD67"/>
    <mergeCell ref="DE66:DE67"/>
    <mergeCell ref="DF66:DF67"/>
    <mergeCell ref="CH54:CL55"/>
    <mergeCell ref="CH56:CL57"/>
    <mergeCell ref="CH58:CL59"/>
    <mergeCell ref="CH60:CL61"/>
    <mergeCell ref="CH62:CL63"/>
    <mergeCell ref="DG66:DG67"/>
    <mergeCell ref="CP76:CP77"/>
    <mergeCell ref="CO60:CO61"/>
    <mergeCell ref="CP60:CP61"/>
    <mergeCell ref="CQ60:CQ61"/>
    <mergeCell ref="CR60:CR61"/>
    <mergeCell ref="CS60:CS61"/>
    <mergeCell ref="CT60:CT61"/>
    <mergeCell ref="CO66:CO67"/>
    <mergeCell ref="CP66:CP67"/>
    <mergeCell ref="CQ66:CQ67"/>
    <mergeCell ref="CR66:CR67"/>
    <mergeCell ref="CS66:CS67"/>
    <mergeCell ref="CT66:CT67"/>
    <mergeCell ref="CU66:CU67"/>
    <mergeCell ref="CV66:CV67"/>
    <mergeCell ref="CW66:CW67"/>
    <mergeCell ref="CX66:CX67"/>
    <mergeCell ref="CY66:CY67"/>
    <mergeCell ref="CO54:CO55"/>
    <mergeCell ref="CP54:CP55"/>
    <mergeCell ref="Q111:R112"/>
    <mergeCell ref="S111:T112"/>
    <mergeCell ref="U111:V112"/>
    <mergeCell ref="W111:X112"/>
    <mergeCell ref="Y111:Z112"/>
    <mergeCell ref="AA111:AB112"/>
    <mergeCell ref="AC111:AD112"/>
    <mergeCell ref="AE111:AF112"/>
    <mergeCell ref="AG111:AH112"/>
    <mergeCell ref="AI111:AJ112"/>
    <mergeCell ref="AK111:AL112"/>
    <mergeCell ref="AM111:AN112"/>
    <mergeCell ref="AO111:AP112"/>
    <mergeCell ref="AQ111:AR112"/>
    <mergeCell ref="AS111:AT112"/>
    <mergeCell ref="AU111:AV112"/>
    <mergeCell ref="AW111:AX112"/>
    <mergeCell ref="BG111:BH112"/>
    <mergeCell ref="BI111:BJ112"/>
    <mergeCell ref="BK111:BL112"/>
    <mergeCell ref="BM111:BN112"/>
    <mergeCell ref="BO111:BP112"/>
    <mergeCell ref="BQ111:BR112"/>
    <mergeCell ref="BS111:BT112"/>
    <mergeCell ref="E113:E114"/>
    <mergeCell ref="F113:G114"/>
    <mergeCell ref="H113:I114"/>
    <mergeCell ref="J113:K114"/>
    <mergeCell ref="L113:M114"/>
    <mergeCell ref="N113:O114"/>
    <mergeCell ref="P113:Q114"/>
    <mergeCell ref="R113:S114"/>
    <mergeCell ref="T113:U114"/>
    <mergeCell ref="V113:W114"/>
    <mergeCell ref="X113:Y114"/>
    <mergeCell ref="Z113:AA114"/>
    <mergeCell ref="AB113:AC114"/>
    <mergeCell ref="AD113:AE114"/>
    <mergeCell ref="AF113:AG114"/>
    <mergeCell ref="AH113:AI114"/>
    <mergeCell ref="AJ113:AK114"/>
    <mergeCell ref="AL113:AM114"/>
    <mergeCell ref="AN113:AO114"/>
    <mergeCell ref="AP113:AQ114"/>
    <mergeCell ref="AR113:AS114"/>
    <mergeCell ref="AT113:AU114"/>
    <mergeCell ref="AV113:AW114"/>
    <mergeCell ref="AX113:AY114"/>
    <mergeCell ref="AZ113:BA114"/>
    <mergeCell ref="BD117:BE118"/>
    <mergeCell ref="BF117:BG118"/>
    <mergeCell ref="BH117:BI118"/>
    <mergeCell ref="BJ117:BK118"/>
    <mergeCell ref="BL117:BM118"/>
    <mergeCell ref="BN117:BO118"/>
    <mergeCell ref="BP117:BQ118"/>
    <mergeCell ref="E115:E116"/>
    <mergeCell ref="F115:G116"/>
    <mergeCell ref="H115:I116"/>
    <mergeCell ref="J115:K116"/>
    <mergeCell ref="L115:M116"/>
    <mergeCell ref="N115:O116"/>
    <mergeCell ref="P115:Q116"/>
    <mergeCell ref="R115:S116"/>
    <mergeCell ref="T115:U116"/>
    <mergeCell ref="V115:W116"/>
    <mergeCell ref="X115:Y116"/>
    <mergeCell ref="Z115:AA116"/>
    <mergeCell ref="AB115:AC116"/>
    <mergeCell ref="AD115:AE116"/>
    <mergeCell ref="AF115:AG116"/>
    <mergeCell ref="AH115:AI116"/>
    <mergeCell ref="AJ115:AK116"/>
    <mergeCell ref="AL115:AM116"/>
    <mergeCell ref="AN115:AO116"/>
    <mergeCell ref="AP115:AQ116"/>
    <mergeCell ref="AR115:AS116"/>
    <mergeCell ref="AT115:AU116"/>
    <mergeCell ref="AV115:AW116"/>
    <mergeCell ref="AX115:AY116"/>
    <mergeCell ref="AZ115:BA116"/>
    <mergeCell ref="BB115:BC116"/>
    <mergeCell ref="BD115:BE116"/>
    <mergeCell ref="BF115:BG116"/>
    <mergeCell ref="BH115:BI116"/>
    <mergeCell ref="BJ115:BK116"/>
    <mergeCell ref="BL115:BM116"/>
    <mergeCell ref="BN115:BO116"/>
    <mergeCell ref="BP115:BQ116"/>
    <mergeCell ref="BR115:BS116"/>
    <mergeCell ref="BT115:BT116"/>
    <mergeCell ref="BB113:BC114"/>
    <mergeCell ref="BD113:BE114"/>
    <mergeCell ref="BF113:BG114"/>
    <mergeCell ref="BH113:BI114"/>
    <mergeCell ref="BJ113:BK114"/>
    <mergeCell ref="BL113:BM114"/>
    <mergeCell ref="BN113:BO114"/>
    <mergeCell ref="BP113:BQ114"/>
    <mergeCell ref="BR113:BS114"/>
    <mergeCell ref="BT113:BT114"/>
    <mergeCell ref="AN127:AO128"/>
    <mergeCell ref="AP127:AQ128"/>
    <mergeCell ref="AR127:AS128"/>
    <mergeCell ref="AT127:AU128"/>
    <mergeCell ref="AV127:AW128"/>
    <mergeCell ref="AX127:AY128"/>
    <mergeCell ref="AZ127:BA128"/>
    <mergeCell ref="BB127:BC128"/>
    <mergeCell ref="BD127:BE128"/>
    <mergeCell ref="BF127:BG128"/>
    <mergeCell ref="BH127:BI128"/>
    <mergeCell ref="BJ127:BK128"/>
    <mergeCell ref="AL123:AM124"/>
    <mergeCell ref="AN123:AO124"/>
    <mergeCell ref="AP123:AQ124"/>
    <mergeCell ref="AR123:AS124"/>
    <mergeCell ref="AT123:AU124"/>
    <mergeCell ref="AV123:AW124"/>
    <mergeCell ref="AX123:AY124"/>
    <mergeCell ref="AZ123:BA124"/>
    <mergeCell ref="BB123:BC124"/>
    <mergeCell ref="BD123:BE124"/>
    <mergeCell ref="BF123:BG124"/>
    <mergeCell ref="BH123:BI124"/>
    <mergeCell ref="BJ123:BK124"/>
    <mergeCell ref="AN125:AO126"/>
    <mergeCell ref="AP125:AQ126"/>
    <mergeCell ref="AR125:AS126"/>
    <mergeCell ref="AT125:AU126"/>
    <mergeCell ref="AV125:AW126"/>
    <mergeCell ref="AX125:AY126"/>
    <mergeCell ref="AZ125:BA126"/>
    <mergeCell ref="F127:G128"/>
    <mergeCell ref="H127:I128"/>
    <mergeCell ref="J127:K128"/>
    <mergeCell ref="L127:M128"/>
    <mergeCell ref="N127:O128"/>
    <mergeCell ref="P127:Q128"/>
    <mergeCell ref="R127:S128"/>
    <mergeCell ref="T127:U128"/>
    <mergeCell ref="V127:W128"/>
    <mergeCell ref="X127:Y128"/>
    <mergeCell ref="Z127:AA128"/>
    <mergeCell ref="AB127:AC128"/>
    <mergeCell ref="AD127:AE128"/>
    <mergeCell ref="AF127:AG128"/>
    <mergeCell ref="AH127:AI128"/>
    <mergeCell ref="AJ127:AK128"/>
    <mergeCell ref="AL127:AM128"/>
    <mergeCell ref="BL127:BM128"/>
    <mergeCell ref="BN127:BO128"/>
    <mergeCell ref="BP127:BQ128"/>
    <mergeCell ref="BR127:BS128"/>
    <mergeCell ref="BT127:BT128"/>
    <mergeCell ref="E117:E118"/>
    <mergeCell ref="F117:G118"/>
    <mergeCell ref="H117:I118"/>
    <mergeCell ref="J117:K118"/>
    <mergeCell ref="L117:M118"/>
    <mergeCell ref="N117:O118"/>
    <mergeCell ref="P117:Q118"/>
    <mergeCell ref="R117:S118"/>
    <mergeCell ref="T117:U118"/>
    <mergeCell ref="V117:W118"/>
    <mergeCell ref="X117:Y118"/>
    <mergeCell ref="Z117:AA118"/>
    <mergeCell ref="AB117:AC118"/>
    <mergeCell ref="AD117:AE118"/>
    <mergeCell ref="AF117:AG118"/>
    <mergeCell ref="AH117:AI118"/>
    <mergeCell ref="AJ117:AK118"/>
    <mergeCell ref="AL117:AM118"/>
    <mergeCell ref="AN117:AO118"/>
    <mergeCell ref="AP117:AQ118"/>
    <mergeCell ref="AR117:AS118"/>
    <mergeCell ref="AT117:AU118"/>
    <mergeCell ref="AV117:AW118"/>
    <mergeCell ref="AX117:AY118"/>
    <mergeCell ref="AZ117:BA118"/>
    <mergeCell ref="BB117:BC118"/>
    <mergeCell ref="E127:E128"/>
    <mergeCell ref="BR117:BS118"/>
    <mergeCell ref="BT117:BT118"/>
    <mergeCell ref="E119:E120"/>
    <mergeCell ref="F119:G120"/>
    <mergeCell ref="H119:I120"/>
    <mergeCell ref="J119:K120"/>
    <mergeCell ref="L119:M120"/>
    <mergeCell ref="N119:O120"/>
    <mergeCell ref="P119:Q120"/>
    <mergeCell ref="R119:S120"/>
    <mergeCell ref="T119:U120"/>
    <mergeCell ref="V119:W120"/>
    <mergeCell ref="X119:Y120"/>
    <mergeCell ref="Z119:AA120"/>
    <mergeCell ref="AB119:AC120"/>
    <mergeCell ref="AD119:AE120"/>
    <mergeCell ref="AF119:AG120"/>
    <mergeCell ref="AH119:AI120"/>
    <mergeCell ref="AJ119:AK120"/>
    <mergeCell ref="AL119:AM120"/>
    <mergeCell ref="AN119:AO120"/>
    <mergeCell ref="AP119:AQ120"/>
    <mergeCell ref="AR119:AS120"/>
    <mergeCell ref="AT119:AU120"/>
    <mergeCell ref="AV119:AW120"/>
    <mergeCell ref="AX119:AY120"/>
    <mergeCell ref="AZ119:BA120"/>
    <mergeCell ref="BB119:BC120"/>
    <mergeCell ref="BD119:BE120"/>
    <mergeCell ref="BF119:BG120"/>
    <mergeCell ref="BH119:BI120"/>
    <mergeCell ref="BJ119:BK120"/>
    <mergeCell ref="BL119:BM120"/>
    <mergeCell ref="BN119:BO120"/>
    <mergeCell ref="BP119:BQ120"/>
    <mergeCell ref="BR119:BS120"/>
    <mergeCell ref="BT119:BT120"/>
    <mergeCell ref="E121:E122"/>
    <mergeCell ref="F121:G122"/>
    <mergeCell ref="H121:I122"/>
    <mergeCell ref="J121:K122"/>
    <mergeCell ref="L121:M122"/>
    <mergeCell ref="N121:O122"/>
    <mergeCell ref="P121:Q122"/>
    <mergeCell ref="R121:S122"/>
    <mergeCell ref="T121:U122"/>
    <mergeCell ref="V121:W122"/>
    <mergeCell ref="X121:Y122"/>
    <mergeCell ref="Z121:AA122"/>
    <mergeCell ref="AB121:AC122"/>
    <mergeCell ref="AD121:AE122"/>
    <mergeCell ref="AF121:AG122"/>
    <mergeCell ref="AH121:AI122"/>
    <mergeCell ref="AJ121:AK122"/>
    <mergeCell ref="AL121:AM122"/>
    <mergeCell ref="AN121:AO122"/>
    <mergeCell ref="AP121:AQ122"/>
    <mergeCell ref="AR121:AS122"/>
    <mergeCell ref="AT121:AU122"/>
    <mergeCell ref="AV121:AW122"/>
    <mergeCell ref="AX121:AY122"/>
    <mergeCell ref="AZ121:BA122"/>
    <mergeCell ref="BB121:BC122"/>
    <mergeCell ref="BD121:BE122"/>
    <mergeCell ref="BF121:BG122"/>
    <mergeCell ref="BH121:BI122"/>
    <mergeCell ref="BJ121:BK122"/>
    <mergeCell ref="BL121:BM122"/>
    <mergeCell ref="BN121:BO122"/>
    <mergeCell ref="BP121:BQ122"/>
    <mergeCell ref="BR121:BS122"/>
    <mergeCell ref="BT121:BT122"/>
    <mergeCell ref="E123:E124"/>
    <mergeCell ref="F123:G124"/>
    <mergeCell ref="H123:I124"/>
    <mergeCell ref="J123:K124"/>
    <mergeCell ref="L123:M124"/>
    <mergeCell ref="N123:O124"/>
    <mergeCell ref="P123:Q124"/>
    <mergeCell ref="R123:S124"/>
    <mergeCell ref="T123:U124"/>
    <mergeCell ref="V123:W124"/>
    <mergeCell ref="X123:Y124"/>
    <mergeCell ref="Z123:AA124"/>
    <mergeCell ref="AB123:AC124"/>
    <mergeCell ref="AD123:AE124"/>
    <mergeCell ref="AF123:AG124"/>
    <mergeCell ref="AH123:AI124"/>
    <mergeCell ref="AJ123:AK124"/>
    <mergeCell ref="BP123:BQ124"/>
    <mergeCell ref="BR123:BS124"/>
    <mergeCell ref="BT123:BT124"/>
    <mergeCell ref="BL123:BM124"/>
    <mergeCell ref="BN123:BO124"/>
    <mergeCell ref="F125:G126"/>
    <mergeCell ref="H125:I126"/>
    <mergeCell ref="J125:K126"/>
    <mergeCell ref="L125:M126"/>
    <mergeCell ref="N125:O126"/>
    <mergeCell ref="P125:Q126"/>
    <mergeCell ref="R125:S126"/>
    <mergeCell ref="T125:U126"/>
    <mergeCell ref="V125:W126"/>
    <mergeCell ref="X125:Y126"/>
    <mergeCell ref="Z125:AA126"/>
    <mergeCell ref="AB125:AC126"/>
    <mergeCell ref="AD125:AE126"/>
    <mergeCell ref="AF125:AG126"/>
    <mergeCell ref="AH125:AI126"/>
    <mergeCell ref="AJ125:AK126"/>
    <mergeCell ref="AL125:AM126"/>
    <mergeCell ref="BB125:BC126"/>
    <mergeCell ref="BD125:BE126"/>
    <mergeCell ref="BF125:BG126"/>
    <mergeCell ref="BH125:BI126"/>
    <mergeCell ref="BJ125:BK126"/>
    <mergeCell ref="BL125:BM126"/>
    <mergeCell ref="BN125:BO126"/>
    <mergeCell ref="BP125:BQ126"/>
    <mergeCell ref="BR125:BS126"/>
    <mergeCell ref="BU114:BV115"/>
    <mergeCell ref="BW114:BW115"/>
    <mergeCell ref="BX114:BX115"/>
    <mergeCell ref="BY114:CD115"/>
    <mergeCell ref="BU116:BV117"/>
    <mergeCell ref="BW116:BW117"/>
    <mergeCell ref="BX116:BX117"/>
    <mergeCell ref="BY116:CD117"/>
    <mergeCell ref="BU118:BV119"/>
    <mergeCell ref="BW118:BW119"/>
    <mergeCell ref="BX118:BX119"/>
    <mergeCell ref="BY118:CD119"/>
    <mergeCell ref="BU120:BV121"/>
    <mergeCell ref="BW120:BW121"/>
    <mergeCell ref="BX120:BX121"/>
    <mergeCell ref="BY120:CD121"/>
    <mergeCell ref="BU122:BV123"/>
    <mergeCell ref="BW122:BW123"/>
    <mergeCell ref="BX122:BX123"/>
    <mergeCell ref="BY122:CD123"/>
    <mergeCell ref="BU124:BV125"/>
    <mergeCell ref="BW124:BW125"/>
    <mergeCell ref="BX124:BX125"/>
    <mergeCell ref="CS114:CS115"/>
    <mergeCell ref="CT114:CT115"/>
    <mergeCell ref="CU114:CU115"/>
    <mergeCell ref="CV114:CV115"/>
    <mergeCell ref="CW114:CW115"/>
    <mergeCell ref="CX114:CX115"/>
    <mergeCell ref="CY114:CY115"/>
    <mergeCell ref="CZ114:CZ115"/>
    <mergeCell ref="BY124:CD125"/>
    <mergeCell ref="BU126:BV127"/>
    <mergeCell ref="BW126:BW127"/>
    <mergeCell ref="BX126:BX127"/>
    <mergeCell ref="BY126:CD127"/>
    <mergeCell ref="BU128:BV129"/>
    <mergeCell ref="BW128:BW129"/>
    <mergeCell ref="BX128:BX129"/>
    <mergeCell ref="BY128:CD129"/>
    <mergeCell ref="CO122:CO123"/>
    <mergeCell ref="CP122:CP123"/>
    <mergeCell ref="CQ122:CQ123"/>
    <mergeCell ref="CR122:CR123"/>
    <mergeCell ref="CS122:CS123"/>
    <mergeCell ref="CT122:CT123"/>
    <mergeCell ref="CU122:CU123"/>
    <mergeCell ref="CV122:CV123"/>
    <mergeCell ref="CW122:CW123"/>
    <mergeCell ref="CX122:CX123"/>
    <mergeCell ref="CY122:CY123"/>
    <mergeCell ref="CZ122:CZ123"/>
    <mergeCell ref="DA114:DA115"/>
    <mergeCell ref="DB114:DB115"/>
    <mergeCell ref="DC114:DC115"/>
    <mergeCell ref="DD114:DD115"/>
    <mergeCell ref="DE114:DE115"/>
    <mergeCell ref="DF114:DF115"/>
    <mergeCell ref="DG114:DG115"/>
    <mergeCell ref="CN116:CN117"/>
    <mergeCell ref="CO116:CO117"/>
    <mergeCell ref="CP116:CP117"/>
    <mergeCell ref="CQ116:CQ117"/>
    <mergeCell ref="CR116:CR117"/>
    <mergeCell ref="CS116:CS117"/>
    <mergeCell ref="CT116:CT117"/>
    <mergeCell ref="CU116:CU117"/>
    <mergeCell ref="CV116:CV117"/>
    <mergeCell ref="CW116:CW117"/>
    <mergeCell ref="CX116:CX117"/>
    <mergeCell ref="CY116:CY117"/>
    <mergeCell ref="CZ116:CZ117"/>
    <mergeCell ref="DA116:DA117"/>
    <mergeCell ref="DB116:DB117"/>
    <mergeCell ref="DC116:DC117"/>
    <mergeCell ref="DD116:DD117"/>
    <mergeCell ref="DE116:DE117"/>
    <mergeCell ref="DF116:DF117"/>
    <mergeCell ref="DG116:DG117"/>
    <mergeCell ref="CN114:CN115"/>
    <mergeCell ref="CO114:CO115"/>
    <mergeCell ref="CP114:CP115"/>
    <mergeCell ref="CQ114:CQ115"/>
    <mergeCell ref="CR114:CR115"/>
    <mergeCell ref="DF118:DF119"/>
    <mergeCell ref="DG118:DG119"/>
    <mergeCell ref="CN120:CN121"/>
    <mergeCell ref="CO120:CO121"/>
    <mergeCell ref="CP120:CP121"/>
    <mergeCell ref="CQ120:CQ121"/>
    <mergeCell ref="CR120:CR121"/>
    <mergeCell ref="CS120:CS121"/>
    <mergeCell ref="CT120:CT121"/>
    <mergeCell ref="CU120:CU121"/>
    <mergeCell ref="CV120:CV121"/>
    <mergeCell ref="CW120:CW121"/>
    <mergeCell ref="CX120:CX121"/>
    <mergeCell ref="CY120:CY121"/>
    <mergeCell ref="CZ120:CZ121"/>
    <mergeCell ref="DA120:DA121"/>
    <mergeCell ref="DB120:DB121"/>
    <mergeCell ref="DC120:DC121"/>
    <mergeCell ref="DD120:DD121"/>
    <mergeCell ref="DE120:DE121"/>
    <mergeCell ref="DF120:DF121"/>
    <mergeCell ref="DG120:DG121"/>
    <mergeCell ref="CN118:CN119"/>
    <mergeCell ref="CO118:CO119"/>
    <mergeCell ref="CP118:CP119"/>
    <mergeCell ref="CQ118:CQ119"/>
    <mergeCell ref="CR118:CR119"/>
    <mergeCell ref="CS118:CS119"/>
    <mergeCell ref="CT118:CT119"/>
    <mergeCell ref="CU118:CU119"/>
    <mergeCell ref="CV118:CV119"/>
    <mergeCell ref="CW118:CW119"/>
    <mergeCell ref="DE118:DE119"/>
    <mergeCell ref="CX118:CX119"/>
    <mergeCell ref="CY118:CY119"/>
    <mergeCell ref="CZ118:CZ119"/>
    <mergeCell ref="DA118:DA119"/>
    <mergeCell ref="DB118:DB119"/>
    <mergeCell ref="DC118:DC119"/>
    <mergeCell ref="DD118:DD119"/>
    <mergeCell ref="CW126:CW127"/>
    <mergeCell ref="CX126:CX127"/>
    <mergeCell ref="CY126:CY127"/>
    <mergeCell ref="CZ126:CZ127"/>
    <mergeCell ref="DA126:DA127"/>
    <mergeCell ref="DB126:DB127"/>
    <mergeCell ref="DC126:DC127"/>
    <mergeCell ref="DD126:DD127"/>
    <mergeCell ref="DE122:DE123"/>
    <mergeCell ref="DE126:DE127"/>
    <mergeCell ref="DF122:DF123"/>
    <mergeCell ref="DG122:DG123"/>
    <mergeCell ref="CN124:CN125"/>
    <mergeCell ref="CO124:CO125"/>
    <mergeCell ref="CP124:CP125"/>
    <mergeCell ref="CQ124:CQ125"/>
    <mergeCell ref="CR124:CR125"/>
    <mergeCell ref="CS124:CS125"/>
    <mergeCell ref="CT124:CT125"/>
    <mergeCell ref="CU124:CU125"/>
    <mergeCell ref="CV124:CV125"/>
    <mergeCell ref="CW124:CW125"/>
    <mergeCell ref="CX124:CX125"/>
    <mergeCell ref="CY124:CY125"/>
    <mergeCell ref="CZ124:CZ125"/>
    <mergeCell ref="DA124:DA125"/>
    <mergeCell ref="DB124:DB125"/>
    <mergeCell ref="DC124:DC125"/>
    <mergeCell ref="DD124:DD125"/>
    <mergeCell ref="DE124:DE125"/>
    <mergeCell ref="DF124:DF125"/>
    <mergeCell ref="DG124:DG125"/>
    <mergeCell ref="CN122:CN123"/>
    <mergeCell ref="DA122:DA123"/>
    <mergeCell ref="DB122:DB123"/>
    <mergeCell ref="DC122:DC123"/>
    <mergeCell ref="DD122:DD123"/>
    <mergeCell ref="AQ131:AR132"/>
    <mergeCell ref="DF126:DF127"/>
    <mergeCell ref="DG126:DG127"/>
    <mergeCell ref="CN128:CN129"/>
    <mergeCell ref="CO128:CO129"/>
    <mergeCell ref="CP128:CP129"/>
    <mergeCell ref="CQ128:CQ129"/>
    <mergeCell ref="CR128:CR129"/>
    <mergeCell ref="CS128:CS129"/>
    <mergeCell ref="CT128:CT129"/>
    <mergeCell ref="CU128:CU129"/>
    <mergeCell ref="CV128:CV129"/>
    <mergeCell ref="CW128:CW129"/>
    <mergeCell ref="CX128:CX129"/>
    <mergeCell ref="CY128:CY129"/>
    <mergeCell ref="CZ128:CZ129"/>
    <mergeCell ref="DA128:DA129"/>
    <mergeCell ref="DB128:DB129"/>
    <mergeCell ref="DC128:DC129"/>
    <mergeCell ref="DD128:DD129"/>
    <mergeCell ref="DE128:DE129"/>
    <mergeCell ref="DF128:DF129"/>
    <mergeCell ref="DG128:DG129"/>
    <mergeCell ref="CN126:CN127"/>
    <mergeCell ref="CO126:CO127"/>
    <mergeCell ref="CP126:CP127"/>
    <mergeCell ref="CQ126:CQ127"/>
    <mergeCell ref="CR126:CR127"/>
    <mergeCell ref="CS126:CS127"/>
    <mergeCell ref="CT126:CT127"/>
    <mergeCell ref="CU126:CU127"/>
    <mergeCell ref="CV126:CV127"/>
    <mergeCell ref="AJ133:AK134"/>
    <mergeCell ref="DH114:DH115"/>
    <mergeCell ref="DH112:DH113"/>
    <mergeCell ref="DH116:DH117"/>
    <mergeCell ref="DH118:DH119"/>
    <mergeCell ref="DH120:DH121"/>
    <mergeCell ref="DH122:DH123"/>
    <mergeCell ref="DH124:DH125"/>
    <mergeCell ref="DH126:DH127"/>
    <mergeCell ref="DH128:DH129"/>
    <mergeCell ref="DJ112:DJ113"/>
    <mergeCell ref="DJ116:DJ117"/>
    <mergeCell ref="A130:D149"/>
    <mergeCell ref="E131:F132"/>
    <mergeCell ref="G131:H132"/>
    <mergeCell ref="I131:J132"/>
    <mergeCell ref="K131:L132"/>
    <mergeCell ref="M131:N132"/>
    <mergeCell ref="O131:P132"/>
    <mergeCell ref="Q131:R132"/>
    <mergeCell ref="S131:T132"/>
    <mergeCell ref="U131:V132"/>
    <mergeCell ref="W131:X132"/>
    <mergeCell ref="Y131:Z132"/>
    <mergeCell ref="AA131:AB132"/>
    <mergeCell ref="AC131:AD132"/>
    <mergeCell ref="AE131:AF132"/>
    <mergeCell ref="AG131:AH132"/>
    <mergeCell ref="AI131:AJ132"/>
    <mergeCell ref="AK131:AL132"/>
    <mergeCell ref="AM131:AN132"/>
    <mergeCell ref="AO131:AP132"/>
    <mergeCell ref="BR133:BS134"/>
    <mergeCell ref="AS131:AT132"/>
    <mergeCell ref="AU131:AV132"/>
    <mergeCell ref="AW131:AX132"/>
    <mergeCell ref="AY131:AZ132"/>
    <mergeCell ref="BA131:BB132"/>
    <mergeCell ref="BC131:BD132"/>
    <mergeCell ref="BE131:BF132"/>
    <mergeCell ref="BG131:BH132"/>
    <mergeCell ref="BI131:BJ132"/>
    <mergeCell ref="BK131:BL132"/>
    <mergeCell ref="BM131:BN132"/>
    <mergeCell ref="BO131:BP132"/>
    <mergeCell ref="BQ131:BR132"/>
    <mergeCell ref="BS131:BT132"/>
    <mergeCell ref="DH132:DH133"/>
    <mergeCell ref="E133:E134"/>
    <mergeCell ref="F133:G134"/>
    <mergeCell ref="H133:I134"/>
    <mergeCell ref="J133:K134"/>
    <mergeCell ref="L133:M134"/>
    <mergeCell ref="N133:O134"/>
    <mergeCell ref="P133:Q134"/>
    <mergeCell ref="R133:S134"/>
    <mergeCell ref="T133:U134"/>
    <mergeCell ref="V133:W134"/>
    <mergeCell ref="X133:Y134"/>
    <mergeCell ref="Z133:AA134"/>
    <mergeCell ref="AB133:AC134"/>
    <mergeCell ref="AD133:AE134"/>
    <mergeCell ref="AF133:AG134"/>
    <mergeCell ref="AH133:AI134"/>
    <mergeCell ref="BT133:BT134"/>
    <mergeCell ref="BU134:BV135"/>
    <mergeCell ref="BW134:BW135"/>
    <mergeCell ref="BX134:BX135"/>
    <mergeCell ref="BY134:CD135"/>
    <mergeCell ref="CN134:CN135"/>
    <mergeCell ref="CO134:CO135"/>
    <mergeCell ref="CP134:CP135"/>
    <mergeCell ref="CQ134:CQ135"/>
    <mergeCell ref="CR134:CR135"/>
    <mergeCell ref="CS134:CS135"/>
    <mergeCell ref="CT134:CT135"/>
    <mergeCell ref="CU134:CU135"/>
    <mergeCell ref="CV134:CV135"/>
    <mergeCell ref="CW134:CW135"/>
    <mergeCell ref="CX134:CX135"/>
    <mergeCell ref="AL133:AM134"/>
    <mergeCell ref="AN133:AO134"/>
    <mergeCell ref="AP133:AQ134"/>
    <mergeCell ref="AR133:AS134"/>
    <mergeCell ref="AT133:AU134"/>
    <mergeCell ref="AV133:AW134"/>
    <mergeCell ref="AX133:AY134"/>
    <mergeCell ref="AZ133:BA134"/>
    <mergeCell ref="BB133:BC134"/>
    <mergeCell ref="BD133:BE134"/>
    <mergeCell ref="BF133:BG134"/>
    <mergeCell ref="BH133:BI134"/>
    <mergeCell ref="BJ133:BK134"/>
    <mergeCell ref="BL133:BM134"/>
    <mergeCell ref="BN133:BO134"/>
    <mergeCell ref="BP133:BQ134"/>
    <mergeCell ref="CY134:CY135"/>
    <mergeCell ref="CZ134:CZ135"/>
    <mergeCell ref="DA134:DA135"/>
    <mergeCell ref="DB134:DB135"/>
    <mergeCell ref="DC134:DC135"/>
    <mergeCell ref="DD134:DD135"/>
    <mergeCell ref="DE134:DE135"/>
    <mergeCell ref="DF134:DF135"/>
    <mergeCell ref="DG134:DG135"/>
    <mergeCell ref="DH134:DH135"/>
    <mergeCell ref="E135:E136"/>
    <mergeCell ref="F135:G136"/>
    <mergeCell ref="H135:I136"/>
    <mergeCell ref="J135:K136"/>
    <mergeCell ref="L135:M136"/>
    <mergeCell ref="N135:O136"/>
    <mergeCell ref="P135:Q136"/>
    <mergeCell ref="R135:S136"/>
    <mergeCell ref="T135:U136"/>
    <mergeCell ref="V135:W136"/>
    <mergeCell ref="X135:Y136"/>
    <mergeCell ref="Z135:AA136"/>
    <mergeCell ref="AB135:AC136"/>
    <mergeCell ref="AD135:AE136"/>
    <mergeCell ref="AF135:AG136"/>
    <mergeCell ref="AH135:AI136"/>
    <mergeCell ref="AJ135:AK136"/>
    <mergeCell ref="AL135:AM136"/>
    <mergeCell ref="AN135:AO136"/>
    <mergeCell ref="AP135:AQ136"/>
    <mergeCell ref="AR135:AS136"/>
    <mergeCell ref="AT135:AU136"/>
    <mergeCell ref="CU136:CU137"/>
    <mergeCell ref="CV136:CV137"/>
    <mergeCell ref="CW136:CW137"/>
    <mergeCell ref="CX136:CX137"/>
    <mergeCell ref="CY136:CY137"/>
    <mergeCell ref="CZ136:CZ137"/>
    <mergeCell ref="DA136:DA137"/>
    <mergeCell ref="DB136:DB137"/>
    <mergeCell ref="DC136:DC137"/>
    <mergeCell ref="AV135:AW136"/>
    <mergeCell ref="AX135:AY136"/>
    <mergeCell ref="AZ135:BA136"/>
    <mergeCell ref="BB135:BC136"/>
    <mergeCell ref="BD135:BE136"/>
    <mergeCell ref="BF135:BG136"/>
    <mergeCell ref="BH135:BI136"/>
    <mergeCell ref="BJ135:BK136"/>
    <mergeCell ref="BL135:BM136"/>
    <mergeCell ref="BN135:BO136"/>
    <mergeCell ref="BP135:BQ136"/>
    <mergeCell ref="BR135:BS136"/>
    <mergeCell ref="BT135:BT136"/>
    <mergeCell ref="BU136:BV137"/>
    <mergeCell ref="BW136:BW137"/>
    <mergeCell ref="BX136:BX137"/>
    <mergeCell ref="BY136:CD137"/>
    <mergeCell ref="BF137:BG138"/>
    <mergeCell ref="BH137:BI138"/>
    <mergeCell ref="BJ137:BK138"/>
    <mergeCell ref="BL137:BM138"/>
    <mergeCell ref="BN137:BO138"/>
    <mergeCell ref="BP137:BQ138"/>
    <mergeCell ref="AT137:AU138"/>
    <mergeCell ref="AV137:AW138"/>
    <mergeCell ref="AX137:AY138"/>
    <mergeCell ref="AZ137:BA138"/>
    <mergeCell ref="BB137:BC138"/>
    <mergeCell ref="BD137:BE138"/>
    <mergeCell ref="CN136:CN137"/>
    <mergeCell ref="CO136:CO137"/>
    <mergeCell ref="CP136:CP137"/>
    <mergeCell ref="CQ136:CQ137"/>
    <mergeCell ref="CR136:CR137"/>
    <mergeCell ref="CS136:CS137"/>
    <mergeCell ref="CT136:CT137"/>
    <mergeCell ref="BR137:BS138"/>
    <mergeCell ref="BT137:BT138"/>
    <mergeCell ref="BU138:BV139"/>
    <mergeCell ref="BW138:BW139"/>
    <mergeCell ref="BX138:BX139"/>
    <mergeCell ref="BY138:CD139"/>
    <mergeCell ref="BF139:BG140"/>
    <mergeCell ref="BH139:BI140"/>
    <mergeCell ref="BJ139:BK140"/>
    <mergeCell ref="BL139:BM140"/>
    <mergeCell ref="BN139:BO140"/>
    <mergeCell ref="BP139:BQ140"/>
    <mergeCell ref="BR139:BS140"/>
    <mergeCell ref="BT139:BT140"/>
    <mergeCell ref="BU140:BV141"/>
    <mergeCell ref="BW140:BW141"/>
    <mergeCell ref="CN140:CN141"/>
    <mergeCell ref="CO140:CO141"/>
    <mergeCell ref="CP140:CP141"/>
    <mergeCell ref="CX138:CX139"/>
    <mergeCell ref="CY138:CY139"/>
    <mergeCell ref="CZ138:CZ139"/>
    <mergeCell ref="DA138:DA139"/>
    <mergeCell ref="DB138:DB139"/>
    <mergeCell ref="DC138:DC139"/>
    <mergeCell ref="DD136:DD137"/>
    <mergeCell ref="DE136:DE137"/>
    <mergeCell ref="DF136:DF137"/>
    <mergeCell ref="DG136:DG137"/>
    <mergeCell ref="DH136:DH137"/>
    <mergeCell ref="E137:E138"/>
    <mergeCell ref="F137:G138"/>
    <mergeCell ref="H137:I138"/>
    <mergeCell ref="J137:K138"/>
    <mergeCell ref="L137:M138"/>
    <mergeCell ref="N137:O138"/>
    <mergeCell ref="P137:Q138"/>
    <mergeCell ref="R137:S138"/>
    <mergeCell ref="T137:U138"/>
    <mergeCell ref="V137:W138"/>
    <mergeCell ref="X137:Y138"/>
    <mergeCell ref="Z137:AA138"/>
    <mergeCell ref="AB137:AC138"/>
    <mergeCell ref="AD137:AE138"/>
    <mergeCell ref="AF137:AG138"/>
    <mergeCell ref="AH137:AI138"/>
    <mergeCell ref="AJ137:AK138"/>
    <mergeCell ref="AL137:AM138"/>
    <mergeCell ref="AN137:AO138"/>
    <mergeCell ref="AP137:AQ138"/>
    <mergeCell ref="AR137:AS138"/>
    <mergeCell ref="DD138:DD139"/>
    <mergeCell ref="DE138:DE139"/>
    <mergeCell ref="DF138:DF139"/>
    <mergeCell ref="DG138:DG139"/>
    <mergeCell ref="DH138:DH139"/>
    <mergeCell ref="E139:E140"/>
    <mergeCell ref="F139:G140"/>
    <mergeCell ref="H139:I140"/>
    <mergeCell ref="J139:K140"/>
    <mergeCell ref="L139:M140"/>
    <mergeCell ref="N139:O140"/>
    <mergeCell ref="P139:Q140"/>
    <mergeCell ref="R139:S140"/>
    <mergeCell ref="T139:U140"/>
    <mergeCell ref="V139:W140"/>
    <mergeCell ref="X139:Y140"/>
    <mergeCell ref="Z139:AA140"/>
    <mergeCell ref="AB139:AC140"/>
    <mergeCell ref="AD139:AE140"/>
    <mergeCell ref="AF139:AG140"/>
    <mergeCell ref="AH139:AI140"/>
    <mergeCell ref="AJ139:AK140"/>
    <mergeCell ref="AL139:AM140"/>
    <mergeCell ref="AN139:AO140"/>
    <mergeCell ref="AP139:AQ140"/>
    <mergeCell ref="AR139:AS140"/>
    <mergeCell ref="AT139:AU140"/>
    <mergeCell ref="AV139:AW140"/>
    <mergeCell ref="AX139:AY140"/>
    <mergeCell ref="AZ139:BA140"/>
    <mergeCell ref="BB139:BC140"/>
    <mergeCell ref="BD139:BE140"/>
    <mergeCell ref="CQ140:CQ141"/>
    <mergeCell ref="CR140:CR141"/>
    <mergeCell ref="CS140:CS141"/>
    <mergeCell ref="CT140:CT141"/>
    <mergeCell ref="CN138:CN139"/>
    <mergeCell ref="CO138:CO139"/>
    <mergeCell ref="CP138:CP139"/>
    <mergeCell ref="CQ138:CQ139"/>
    <mergeCell ref="CR138:CR139"/>
    <mergeCell ref="CS138:CS139"/>
    <mergeCell ref="CT138:CT139"/>
    <mergeCell ref="CU140:CU141"/>
    <mergeCell ref="CV140:CV141"/>
    <mergeCell ref="CW140:CW141"/>
    <mergeCell ref="CU138:CU139"/>
    <mergeCell ref="CV138:CV139"/>
    <mergeCell ref="CW138:CW139"/>
    <mergeCell ref="CX140:CX141"/>
    <mergeCell ref="CY140:CY141"/>
    <mergeCell ref="CZ140:CZ141"/>
    <mergeCell ref="DA140:DA141"/>
    <mergeCell ref="DB140:DB141"/>
    <mergeCell ref="DC140:DC141"/>
    <mergeCell ref="DD140:DD141"/>
    <mergeCell ref="DE140:DE141"/>
    <mergeCell ref="DF140:DF141"/>
    <mergeCell ref="DG140:DG141"/>
    <mergeCell ref="DH140:DH141"/>
    <mergeCell ref="E141:E142"/>
    <mergeCell ref="F141:G142"/>
    <mergeCell ref="H141:I142"/>
    <mergeCell ref="J141:K142"/>
    <mergeCell ref="L141:M142"/>
    <mergeCell ref="N141:O142"/>
    <mergeCell ref="P141:Q142"/>
    <mergeCell ref="R141:S142"/>
    <mergeCell ref="T141:U142"/>
    <mergeCell ref="V141:W142"/>
    <mergeCell ref="X141:Y142"/>
    <mergeCell ref="Z141:AA142"/>
    <mergeCell ref="AB141:AC142"/>
    <mergeCell ref="AD141:AE142"/>
    <mergeCell ref="AF141:AG142"/>
    <mergeCell ref="AH141:AI142"/>
    <mergeCell ref="AJ141:AK142"/>
    <mergeCell ref="AL141:AM142"/>
    <mergeCell ref="AN141:AO142"/>
    <mergeCell ref="AP141:AQ142"/>
    <mergeCell ref="AR141:AS142"/>
    <mergeCell ref="AT141:AU142"/>
    <mergeCell ref="AV141:AW142"/>
    <mergeCell ref="AX141:AY142"/>
    <mergeCell ref="AZ141:BA142"/>
    <mergeCell ref="BB141:BC142"/>
    <mergeCell ref="BD141:BE142"/>
    <mergeCell ref="BF141:BG142"/>
    <mergeCell ref="BH141:BI142"/>
    <mergeCell ref="BJ141:BK142"/>
    <mergeCell ref="BL141:BM142"/>
    <mergeCell ref="BN141:BO142"/>
    <mergeCell ref="BP141:BQ142"/>
    <mergeCell ref="BR141:BS142"/>
    <mergeCell ref="BT141:BT142"/>
    <mergeCell ref="BU142:BV143"/>
    <mergeCell ref="BW142:BW143"/>
    <mergeCell ref="BX142:BX143"/>
    <mergeCell ref="CN142:CN143"/>
    <mergeCell ref="CO142:CO143"/>
    <mergeCell ref="CP142:CP143"/>
    <mergeCell ref="CQ142:CQ143"/>
    <mergeCell ref="CR142:CR143"/>
    <mergeCell ref="CS142:CS143"/>
    <mergeCell ref="CT142:CT143"/>
    <mergeCell ref="CU142:CU143"/>
    <mergeCell ref="CV142:CV143"/>
    <mergeCell ref="CW142:CW143"/>
    <mergeCell ref="CX142:CX143"/>
    <mergeCell ref="CY142:CY143"/>
    <mergeCell ref="CZ142:CZ143"/>
    <mergeCell ref="DA142:DA143"/>
    <mergeCell ref="DB142:DB143"/>
    <mergeCell ref="DC142:DC143"/>
    <mergeCell ref="DD142:DD143"/>
    <mergeCell ref="DE142:DE143"/>
    <mergeCell ref="DF142:DF143"/>
    <mergeCell ref="DG142:DG143"/>
    <mergeCell ref="DH142:DH143"/>
    <mergeCell ref="E143:E144"/>
    <mergeCell ref="F143:G144"/>
    <mergeCell ref="H143:I144"/>
    <mergeCell ref="J143:K144"/>
    <mergeCell ref="L143:M144"/>
    <mergeCell ref="N143:O144"/>
    <mergeCell ref="P143:Q144"/>
    <mergeCell ref="R143:S144"/>
    <mergeCell ref="T143:U144"/>
    <mergeCell ref="V143:W144"/>
    <mergeCell ref="X143:Y144"/>
    <mergeCell ref="Z143:AA144"/>
    <mergeCell ref="AB143:AC144"/>
    <mergeCell ref="AD143:AE144"/>
    <mergeCell ref="AF143:AG144"/>
    <mergeCell ref="AH143:AI144"/>
    <mergeCell ref="AJ143:AK144"/>
    <mergeCell ref="AL143:AM144"/>
    <mergeCell ref="AN143:AO144"/>
    <mergeCell ref="AP143:AQ144"/>
    <mergeCell ref="AR143:AS144"/>
    <mergeCell ref="AT143:AU144"/>
    <mergeCell ref="AV143:AW144"/>
    <mergeCell ref="CV144:CV145"/>
    <mergeCell ref="CW144:CW145"/>
    <mergeCell ref="CX144:CX145"/>
    <mergeCell ref="CY144:CY145"/>
    <mergeCell ref="CZ144:CZ145"/>
    <mergeCell ref="AP147:AQ148"/>
    <mergeCell ref="AR147:AS148"/>
    <mergeCell ref="AT147:AU148"/>
    <mergeCell ref="AV147:AW148"/>
    <mergeCell ref="AX147:AY148"/>
    <mergeCell ref="AZ147:BA148"/>
    <mergeCell ref="BB147:BC148"/>
    <mergeCell ref="DA144:DA145"/>
    <mergeCell ref="DB144:DB145"/>
    <mergeCell ref="DC144:DC145"/>
    <mergeCell ref="DD144:DD145"/>
    <mergeCell ref="AX143:AY144"/>
    <mergeCell ref="AZ143:BA144"/>
    <mergeCell ref="BB143:BC144"/>
    <mergeCell ref="BD143:BE144"/>
    <mergeCell ref="BF143:BG144"/>
    <mergeCell ref="BH143:BI144"/>
    <mergeCell ref="BJ143:BK144"/>
    <mergeCell ref="BL143:BM144"/>
    <mergeCell ref="BN143:BO144"/>
    <mergeCell ref="BP143:BQ144"/>
    <mergeCell ref="BR143:BS144"/>
    <mergeCell ref="BT143:BT144"/>
    <mergeCell ref="BU144:BV145"/>
    <mergeCell ref="BW144:BW145"/>
    <mergeCell ref="BX144:BX145"/>
    <mergeCell ref="BY144:CD145"/>
    <mergeCell ref="BH145:BI146"/>
    <mergeCell ref="BJ145:BK146"/>
    <mergeCell ref="BL145:BM146"/>
    <mergeCell ref="BN145:BO146"/>
    <mergeCell ref="BP145:BQ146"/>
    <mergeCell ref="AV145:AW146"/>
    <mergeCell ref="AX145:AY146"/>
    <mergeCell ref="AZ145:BA146"/>
    <mergeCell ref="BB145:BC146"/>
    <mergeCell ref="BD145:BE146"/>
    <mergeCell ref="BF145:BG146"/>
    <mergeCell ref="CN144:CN145"/>
    <mergeCell ref="CO144:CO145"/>
    <mergeCell ref="CP144:CP145"/>
    <mergeCell ref="CQ144:CQ145"/>
    <mergeCell ref="CR144:CR145"/>
    <mergeCell ref="CS144:CS145"/>
    <mergeCell ref="CT144:CT145"/>
    <mergeCell ref="CU144:CU145"/>
    <mergeCell ref="BT145:BT146"/>
    <mergeCell ref="BU146:BV147"/>
    <mergeCell ref="BW146:BW147"/>
    <mergeCell ref="BX146:BX147"/>
    <mergeCell ref="BY146:CD147"/>
    <mergeCell ref="BH147:BI148"/>
    <mergeCell ref="BJ147:BK148"/>
    <mergeCell ref="BL147:BM148"/>
    <mergeCell ref="BR145:BS146"/>
    <mergeCell ref="BD147:BE148"/>
    <mergeCell ref="BF147:BG148"/>
    <mergeCell ref="BN147:BO148"/>
    <mergeCell ref="BP147:BQ148"/>
    <mergeCell ref="BR147:BS148"/>
    <mergeCell ref="BT147:BT148"/>
    <mergeCell ref="BU148:BV149"/>
    <mergeCell ref="BW148:BW149"/>
    <mergeCell ref="CN148:CN149"/>
    <mergeCell ref="DE144:DE145"/>
    <mergeCell ref="DF144:DF145"/>
    <mergeCell ref="DG144:DG145"/>
    <mergeCell ref="DH144:DH145"/>
    <mergeCell ref="E145:E146"/>
    <mergeCell ref="F145:G146"/>
    <mergeCell ref="H145:I146"/>
    <mergeCell ref="J145:K146"/>
    <mergeCell ref="L145:M146"/>
    <mergeCell ref="N145:O146"/>
    <mergeCell ref="P145:Q146"/>
    <mergeCell ref="R145:S146"/>
    <mergeCell ref="T145:U146"/>
    <mergeCell ref="V145:W146"/>
    <mergeCell ref="X145:Y146"/>
    <mergeCell ref="Z145:AA146"/>
    <mergeCell ref="AB145:AC146"/>
    <mergeCell ref="AD145:AE146"/>
    <mergeCell ref="AF145:AG146"/>
    <mergeCell ref="AH145:AI146"/>
    <mergeCell ref="AJ145:AK146"/>
    <mergeCell ref="AL145:AM146"/>
    <mergeCell ref="AN145:AO146"/>
    <mergeCell ref="DE146:DE147"/>
    <mergeCell ref="DF146:DF147"/>
    <mergeCell ref="DG146:DG147"/>
    <mergeCell ref="DH146:DH147"/>
    <mergeCell ref="E147:E148"/>
    <mergeCell ref="F147:G148"/>
    <mergeCell ref="AP145:AQ146"/>
    <mergeCell ref="AR145:AS146"/>
    <mergeCell ref="AT145:AU146"/>
    <mergeCell ref="H147:I148"/>
    <mergeCell ref="J147:K148"/>
    <mergeCell ref="L147:M148"/>
    <mergeCell ref="N147:O148"/>
    <mergeCell ref="P147:Q148"/>
    <mergeCell ref="R147:S148"/>
    <mergeCell ref="T147:U148"/>
    <mergeCell ref="V147:W148"/>
    <mergeCell ref="X147:Y148"/>
    <mergeCell ref="Z147:AA148"/>
    <mergeCell ref="AB147:AC148"/>
    <mergeCell ref="AD147:AE148"/>
    <mergeCell ref="AF147:AG148"/>
    <mergeCell ref="AH147:AI148"/>
    <mergeCell ref="AJ147:AK148"/>
    <mergeCell ref="AL147:AM148"/>
    <mergeCell ref="AN147:AO148"/>
    <mergeCell ref="CO148:CO149"/>
    <mergeCell ref="CP148:CP149"/>
    <mergeCell ref="CQ148:CQ149"/>
    <mergeCell ref="CR148:CR149"/>
    <mergeCell ref="CS148:CS149"/>
    <mergeCell ref="CT148:CT149"/>
    <mergeCell ref="CU148:CU149"/>
    <mergeCell ref="CN146:CN147"/>
    <mergeCell ref="CO146:CO147"/>
    <mergeCell ref="CP146:CP147"/>
    <mergeCell ref="CQ146:CQ147"/>
    <mergeCell ref="CR146:CR147"/>
    <mergeCell ref="CS146:CS147"/>
    <mergeCell ref="CT146:CT147"/>
    <mergeCell ref="CU146:CU147"/>
    <mergeCell ref="CV148:CV149"/>
    <mergeCell ref="CW148:CW149"/>
    <mergeCell ref="CX148:CX149"/>
    <mergeCell ref="CY148:CY149"/>
    <mergeCell ref="CZ148:CZ149"/>
    <mergeCell ref="DA148:DA149"/>
    <mergeCell ref="DB148:DB149"/>
    <mergeCell ref="DC148:DC149"/>
    <mergeCell ref="DB146:DB147"/>
    <mergeCell ref="DC146:DC147"/>
    <mergeCell ref="CV146:CV147"/>
    <mergeCell ref="CW146:CW147"/>
    <mergeCell ref="CX146:CX147"/>
    <mergeCell ref="CY146:CY147"/>
    <mergeCell ref="CZ146:CZ147"/>
    <mergeCell ref="DA146:DA147"/>
    <mergeCell ref="DD148:DD149"/>
    <mergeCell ref="DE148:DE149"/>
    <mergeCell ref="DD146:DD147"/>
    <mergeCell ref="DF148:DF149"/>
    <mergeCell ref="DG148:DG149"/>
    <mergeCell ref="DH148:DH149"/>
    <mergeCell ref="A150:D169"/>
    <mergeCell ref="E151:F152"/>
    <mergeCell ref="G151:H152"/>
    <mergeCell ref="I151:J152"/>
    <mergeCell ref="K151:L152"/>
    <mergeCell ref="M151:N152"/>
    <mergeCell ref="O151:P152"/>
    <mergeCell ref="Q151:R152"/>
    <mergeCell ref="S151:T152"/>
    <mergeCell ref="U151:V152"/>
    <mergeCell ref="W151:X152"/>
    <mergeCell ref="Y151:Z152"/>
    <mergeCell ref="AA151:AB152"/>
    <mergeCell ref="AC151:AD152"/>
    <mergeCell ref="AE151:AF152"/>
    <mergeCell ref="AG151:AH152"/>
    <mergeCell ref="AI151:AJ152"/>
    <mergeCell ref="AK151:AL152"/>
    <mergeCell ref="AM151:AN152"/>
    <mergeCell ref="AO151:AP152"/>
    <mergeCell ref="AQ151:AR152"/>
    <mergeCell ref="AS151:AT152"/>
    <mergeCell ref="AU151:AV152"/>
    <mergeCell ref="AW151:AX152"/>
    <mergeCell ref="AY151:AZ152"/>
    <mergeCell ref="BA151:BB152"/>
    <mergeCell ref="BC151:BD152"/>
    <mergeCell ref="BE151:BF152"/>
    <mergeCell ref="BG151:BH152"/>
    <mergeCell ref="BI151:BJ152"/>
    <mergeCell ref="BK151:BL152"/>
    <mergeCell ref="BM151:BN152"/>
    <mergeCell ref="BO151:BP152"/>
    <mergeCell ref="BQ151:BR152"/>
    <mergeCell ref="BS151:BT152"/>
    <mergeCell ref="DH152:DH153"/>
    <mergeCell ref="BT153:BT154"/>
    <mergeCell ref="BU154:BV155"/>
    <mergeCell ref="BW154:BW155"/>
    <mergeCell ref="BX154:BX155"/>
    <mergeCell ref="BY154:CD155"/>
    <mergeCell ref="CN154:CN155"/>
    <mergeCell ref="CO154:CO155"/>
    <mergeCell ref="CP154:CP155"/>
    <mergeCell ref="CQ154:CQ155"/>
    <mergeCell ref="CR154:CR155"/>
    <mergeCell ref="CS154:CS155"/>
    <mergeCell ref="CT154:CT155"/>
    <mergeCell ref="CU154:CU155"/>
    <mergeCell ref="CV154:CV155"/>
    <mergeCell ref="CW154:CW155"/>
    <mergeCell ref="CX154:CX155"/>
    <mergeCell ref="CY154:CY155"/>
    <mergeCell ref="CZ154:CZ155"/>
    <mergeCell ref="DA154:DA155"/>
    <mergeCell ref="DB154:DB155"/>
    <mergeCell ref="DC154:DC155"/>
    <mergeCell ref="DD154:DD155"/>
    <mergeCell ref="DE154:DE155"/>
    <mergeCell ref="DF154:DF155"/>
    <mergeCell ref="DG154:DG155"/>
    <mergeCell ref="E153:E154"/>
    <mergeCell ref="F153:G154"/>
    <mergeCell ref="H153:I154"/>
    <mergeCell ref="J153:K154"/>
    <mergeCell ref="L153:M154"/>
    <mergeCell ref="N153:O154"/>
    <mergeCell ref="P153:Q154"/>
    <mergeCell ref="R153:S154"/>
    <mergeCell ref="T153:U154"/>
    <mergeCell ref="V153:W154"/>
    <mergeCell ref="X153:Y154"/>
    <mergeCell ref="Z153:AA154"/>
    <mergeCell ref="AB153:AC154"/>
    <mergeCell ref="AD153:AE154"/>
    <mergeCell ref="AF153:AG154"/>
    <mergeCell ref="AH153:AI154"/>
    <mergeCell ref="AJ153:AK154"/>
    <mergeCell ref="AL153:AM154"/>
    <mergeCell ref="AN153:AO154"/>
    <mergeCell ref="AP153:AQ154"/>
    <mergeCell ref="AR153:AS154"/>
    <mergeCell ref="AT153:AU154"/>
    <mergeCell ref="AV153:AW154"/>
    <mergeCell ref="AX153:AY154"/>
    <mergeCell ref="AZ153:BA154"/>
    <mergeCell ref="BB153:BC154"/>
    <mergeCell ref="BD153:BE154"/>
    <mergeCell ref="BF153:BG154"/>
    <mergeCell ref="BH153:BI154"/>
    <mergeCell ref="BJ153:BK154"/>
    <mergeCell ref="BL153:BM154"/>
    <mergeCell ref="BN153:BO154"/>
    <mergeCell ref="BP153:BQ154"/>
    <mergeCell ref="BR153:BS154"/>
    <mergeCell ref="DH154:DH155"/>
    <mergeCell ref="E155:E156"/>
    <mergeCell ref="F155:G156"/>
    <mergeCell ref="H155:I156"/>
    <mergeCell ref="J155:K156"/>
    <mergeCell ref="L155:M156"/>
    <mergeCell ref="N155:O156"/>
    <mergeCell ref="P155:Q156"/>
    <mergeCell ref="R155:S156"/>
    <mergeCell ref="T155:U156"/>
    <mergeCell ref="V155:W156"/>
    <mergeCell ref="X155:Y156"/>
    <mergeCell ref="Z155:AA156"/>
    <mergeCell ref="AB155:AC156"/>
    <mergeCell ref="AD155:AE156"/>
    <mergeCell ref="AF155:AG156"/>
    <mergeCell ref="AH155:AI156"/>
    <mergeCell ref="AJ155:AK156"/>
    <mergeCell ref="AL155:AM156"/>
    <mergeCell ref="AN155:AO156"/>
    <mergeCell ref="AP155:AQ156"/>
    <mergeCell ref="AR155:AS156"/>
    <mergeCell ref="AT155:AU156"/>
    <mergeCell ref="AV155:AW156"/>
    <mergeCell ref="AX155:AY156"/>
    <mergeCell ref="AZ155:BA156"/>
    <mergeCell ref="BB155:BC156"/>
    <mergeCell ref="BD155:BE156"/>
    <mergeCell ref="BF155:BG156"/>
    <mergeCell ref="BH155:BI156"/>
    <mergeCell ref="BJ155:BK156"/>
    <mergeCell ref="BL155:BM156"/>
    <mergeCell ref="BN155:BO156"/>
    <mergeCell ref="BP155:BQ156"/>
    <mergeCell ref="BR155:BS156"/>
    <mergeCell ref="BT155:BT156"/>
    <mergeCell ref="BU156:BV157"/>
    <mergeCell ref="BW156:BW157"/>
    <mergeCell ref="BB157:BC158"/>
    <mergeCell ref="BD157:BE158"/>
    <mergeCell ref="BF157:BG158"/>
    <mergeCell ref="BH157:BI158"/>
    <mergeCell ref="BJ157:BK158"/>
    <mergeCell ref="BL157:BM158"/>
    <mergeCell ref="BN157:BO158"/>
    <mergeCell ref="BP157:BQ158"/>
    <mergeCell ref="BR157:BS158"/>
    <mergeCell ref="BT157:BT158"/>
    <mergeCell ref="BU158:BV159"/>
    <mergeCell ref="BW158:BW159"/>
    <mergeCell ref="BB159:BC160"/>
    <mergeCell ref="BD159:BE160"/>
    <mergeCell ref="BF159:BG160"/>
    <mergeCell ref="BL159:BM160"/>
    <mergeCell ref="BN159:BO160"/>
    <mergeCell ref="BP159:BQ160"/>
    <mergeCell ref="BR159:BS160"/>
    <mergeCell ref="BT159:BT160"/>
    <mergeCell ref="BU160:BV161"/>
    <mergeCell ref="BW160:BW161"/>
    <mergeCell ref="BX156:BX157"/>
    <mergeCell ref="BY156:CD157"/>
    <mergeCell ref="CN156:CN157"/>
    <mergeCell ref="CO156:CO157"/>
    <mergeCell ref="CP156:CP157"/>
    <mergeCell ref="CQ156:CQ157"/>
    <mergeCell ref="CR156:CR157"/>
    <mergeCell ref="CS156:CS157"/>
    <mergeCell ref="CT156:CT157"/>
    <mergeCell ref="CU156:CU157"/>
    <mergeCell ref="CV156:CV157"/>
    <mergeCell ref="CW156:CW157"/>
    <mergeCell ref="CX156:CX157"/>
    <mergeCell ref="CY156:CY157"/>
    <mergeCell ref="CZ156:CZ157"/>
    <mergeCell ref="DA156:DA157"/>
    <mergeCell ref="DB156:DB157"/>
    <mergeCell ref="DC156:DC157"/>
    <mergeCell ref="DD156:DD157"/>
    <mergeCell ref="DE156:DE157"/>
    <mergeCell ref="DF156:DF157"/>
    <mergeCell ref="DG156:DG157"/>
    <mergeCell ref="DH156:DH157"/>
    <mergeCell ref="E157:E158"/>
    <mergeCell ref="F157:G158"/>
    <mergeCell ref="H157:I158"/>
    <mergeCell ref="J157:K158"/>
    <mergeCell ref="L157:M158"/>
    <mergeCell ref="N157:O158"/>
    <mergeCell ref="P157:Q158"/>
    <mergeCell ref="R157:S158"/>
    <mergeCell ref="T157:U158"/>
    <mergeCell ref="V157:W158"/>
    <mergeCell ref="X157:Y158"/>
    <mergeCell ref="Z157:AA158"/>
    <mergeCell ref="AB157:AC158"/>
    <mergeCell ref="AD157:AE158"/>
    <mergeCell ref="AF157:AG158"/>
    <mergeCell ref="AH157:AI158"/>
    <mergeCell ref="AJ157:AK158"/>
    <mergeCell ref="AL157:AM158"/>
    <mergeCell ref="AN157:AO158"/>
    <mergeCell ref="AP157:AQ158"/>
    <mergeCell ref="AR157:AS158"/>
    <mergeCell ref="AT157:AU158"/>
    <mergeCell ref="AV157:AW158"/>
    <mergeCell ref="AX157:AY158"/>
    <mergeCell ref="AZ157:BA158"/>
    <mergeCell ref="BX158:BX159"/>
    <mergeCell ref="DF158:DF159"/>
    <mergeCell ref="DG158:DG159"/>
    <mergeCell ref="DH158:DH159"/>
    <mergeCell ref="E159:E160"/>
    <mergeCell ref="F159:G160"/>
    <mergeCell ref="H159:I160"/>
    <mergeCell ref="J159:K160"/>
    <mergeCell ref="L159:M160"/>
    <mergeCell ref="N159:O160"/>
    <mergeCell ref="P159:Q160"/>
    <mergeCell ref="R159:S160"/>
    <mergeCell ref="T159:U160"/>
    <mergeCell ref="V159:W160"/>
    <mergeCell ref="X159:Y160"/>
    <mergeCell ref="Z159:AA160"/>
    <mergeCell ref="AB159:AC160"/>
    <mergeCell ref="AD159:AE160"/>
    <mergeCell ref="AF159:AG160"/>
    <mergeCell ref="AH159:AI160"/>
    <mergeCell ref="AJ159:AK160"/>
    <mergeCell ref="AL159:AM160"/>
    <mergeCell ref="AN159:AO160"/>
    <mergeCell ref="AP159:AQ160"/>
    <mergeCell ref="AR159:AS160"/>
    <mergeCell ref="AT159:AU160"/>
    <mergeCell ref="AV159:AW160"/>
    <mergeCell ref="AX159:AY160"/>
    <mergeCell ref="AZ159:BA160"/>
    <mergeCell ref="BH159:BI160"/>
    <mergeCell ref="BJ159:BK160"/>
    <mergeCell ref="BY158:CD159"/>
    <mergeCell ref="CN158:CN159"/>
    <mergeCell ref="CO162:CO163"/>
    <mergeCell ref="CP162:CP163"/>
    <mergeCell ref="CQ162:CQ163"/>
    <mergeCell ref="CR162:CR163"/>
    <mergeCell ref="BR163:BS164"/>
    <mergeCell ref="BT163:BT164"/>
    <mergeCell ref="BU164:BV165"/>
    <mergeCell ref="BW164:BW165"/>
    <mergeCell ref="BX164:BX165"/>
    <mergeCell ref="BY164:CD165"/>
    <mergeCell ref="CN164:CN165"/>
    <mergeCell ref="CO164:CO165"/>
    <mergeCell ref="CP164:CP165"/>
    <mergeCell ref="CQ164:CQ165"/>
    <mergeCell ref="CR164:CR165"/>
    <mergeCell ref="DD158:DD159"/>
    <mergeCell ref="DE158:DE159"/>
    <mergeCell ref="CO158:CO159"/>
    <mergeCell ref="CP158:CP159"/>
    <mergeCell ref="CQ158:CQ159"/>
    <mergeCell ref="CR158:CR159"/>
    <mergeCell ref="CS158:CS159"/>
    <mergeCell ref="CT158:CT159"/>
    <mergeCell ref="CU158:CU159"/>
    <mergeCell ref="CV158:CV159"/>
    <mergeCell ref="CW158:CW159"/>
    <mergeCell ref="CX158:CX159"/>
    <mergeCell ref="CY158:CY159"/>
    <mergeCell ref="CZ158:CZ159"/>
    <mergeCell ref="DA158:DA159"/>
    <mergeCell ref="DB158:DB159"/>
    <mergeCell ref="DC158:DC159"/>
    <mergeCell ref="DA160:DA161"/>
    <mergeCell ref="DB160:DB161"/>
    <mergeCell ref="DC160:DC161"/>
    <mergeCell ref="DD160:DD161"/>
    <mergeCell ref="DE160:DE161"/>
    <mergeCell ref="DF160:DF161"/>
    <mergeCell ref="DG160:DG161"/>
    <mergeCell ref="DH160:DH161"/>
    <mergeCell ref="E161:E162"/>
    <mergeCell ref="F161:G162"/>
    <mergeCell ref="H161:I162"/>
    <mergeCell ref="J161:K162"/>
    <mergeCell ref="L161:M162"/>
    <mergeCell ref="N161:O162"/>
    <mergeCell ref="P161:Q162"/>
    <mergeCell ref="R161:S162"/>
    <mergeCell ref="T161:U162"/>
    <mergeCell ref="V161:W162"/>
    <mergeCell ref="X161:Y162"/>
    <mergeCell ref="Z161:AA162"/>
    <mergeCell ref="AB161:AC162"/>
    <mergeCell ref="AD161:AE162"/>
    <mergeCell ref="AF161:AG162"/>
    <mergeCell ref="AH161:AI162"/>
    <mergeCell ref="BX160:BX161"/>
    <mergeCell ref="BY160:CD161"/>
    <mergeCell ref="CN160:CN161"/>
    <mergeCell ref="CO160:CO161"/>
    <mergeCell ref="CP160:CP161"/>
    <mergeCell ref="CQ160:CQ161"/>
    <mergeCell ref="CR160:CR161"/>
    <mergeCell ref="BR161:BS162"/>
    <mergeCell ref="DA162:DA163"/>
    <mergeCell ref="DB162:DB163"/>
    <mergeCell ref="DC162:DC163"/>
    <mergeCell ref="DD162:DD163"/>
    <mergeCell ref="DE162:DE163"/>
    <mergeCell ref="DF162:DF163"/>
    <mergeCell ref="DG162:DG163"/>
    <mergeCell ref="DH162:DH163"/>
    <mergeCell ref="E163:E164"/>
    <mergeCell ref="F163:G164"/>
    <mergeCell ref="H163:I164"/>
    <mergeCell ref="J163:K164"/>
    <mergeCell ref="L163:M164"/>
    <mergeCell ref="N163:O164"/>
    <mergeCell ref="P163:Q164"/>
    <mergeCell ref="R163:S164"/>
    <mergeCell ref="T163:U164"/>
    <mergeCell ref="V163:W164"/>
    <mergeCell ref="X163:Y164"/>
    <mergeCell ref="Z163:AA164"/>
    <mergeCell ref="AB163:AC164"/>
    <mergeCell ref="AD163:AE164"/>
    <mergeCell ref="AF163:AG164"/>
    <mergeCell ref="AH163:AI164"/>
    <mergeCell ref="AJ161:AK162"/>
    <mergeCell ref="AL161:AM162"/>
    <mergeCell ref="AN161:AO162"/>
    <mergeCell ref="AP161:AQ162"/>
    <mergeCell ref="AR161:AS162"/>
    <mergeCell ref="AT161:AU162"/>
    <mergeCell ref="AV161:AW162"/>
    <mergeCell ref="AX161:AY162"/>
    <mergeCell ref="BP163:BQ164"/>
    <mergeCell ref="CS162:CS163"/>
    <mergeCell ref="CT162:CT163"/>
    <mergeCell ref="CU162:CU163"/>
    <mergeCell ref="CV162:CV163"/>
    <mergeCell ref="CW162:CW163"/>
    <mergeCell ref="CX162:CX163"/>
    <mergeCell ref="CY162:CY163"/>
    <mergeCell ref="CZ162:CZ163"/>
    <mergeCell ref="AZ161:BA162"/>
    <mergeCell ref="BB161:BC162"/>
    <mergeCell ref="BD161:BE162"/>
    <mergeCell ref="BF161:BG162"/>
    <mergeCell ref="BH161:BI162"/>
    <mergeCell ref="BJ161:BK162"/>
    <mergeCell ref="BL161:BM162"/>
    <mergeCell ref="BN161:BO162"/>
    <mergeCell ref="BP161:BQ162"/>
    <mergeCell ref="CS160:CS161"/>
    <mergeCell ref="CT160:CT161"/>
    <mergeCell ref="CU160:CU161"/>
    <mergeCell ref="CV160:CV161"/>
    <mergeCell ref="CW160:CW161"/>
    <mergeCell ref="CX160:CX161"/>
    <mergeCell ref="CY160:CY161"/>
    <mergeCell ref="CZ160:CZ161"/>
    <mergeCell ref="BT161:BT162"/>
    <mergeCell ref="BU162:BV163"/>
    <mergeCell ref="BW162:BW163"/>
    <mergeCell ref="BX162:BX163"/>
    <mergeCell ref="BY162:CD163"/>
    <mergeCell ref="CN162:CN163"/>
    <mergeCell ref="DF164:DF165"/>
    <mergeCell ref="DG164:DG165"/>
    <mergeCell ref="DH164:DH165"/>
    <mergeCell ref="E165:E166"/>
    <mergeCell ref="F165:G166"/>
    <mergeCell ref="H165:I166"/>
    <mergeCell ref="J165:K166"/>
    <mergeCell ref="L165:M166"/>
    <mergeCell ref="N165:O166"/>
    <mergeCell ref="P165:Q166"/>
    <mergeCell ref="R165:S166"/>
    <mergeCell ref="T165:U166"/>
    <mergeCell ref="V165:W166"/>
    <mergeCell ref="X165:Y166"/>
    <mergeCell ref="Z165:AA166"/>
    <mergeCell ref="AB165:AC166"/>
    <mergeCell ref="AD165:AE166"/>
    <mergeCell ref="AF165:AG166"/>
    <mergeCell ref="AH165:AI166"/>
    <mergeCell ref="AJ163:AK164"/>
    <mergeCell ref="AL163:AM164"/>
    <mergeCell ref="AN163:AO164"/>
    <mergeCell ref="AP163:AQ164"/>
    <mergeCell ref="AR163:AS164"/>
    <mergeCell ref="AT163:AU164"/>
    <mergeCell ref="AV163:AW164"/>
    <mergeCell ref="AX163:AY164"/>
    <mergeCell ref="AZ163:BA164"/>
    <mergeCell ref="BB163:BC164"/>
    <mergeCell ref="BD163:BE164"/>
    <mergeCell ref="BF163:BG164"/>
    <mergeCell ref="BH163:BI164"/>
    <mergeCell ref="DE166:DE167"/>
    <mergeCell ref="AZ165:BA166"/>
    <mergeCell ref="BB165:BC166"/>
    <mergeCell ref="BD165:BE166"/>
    <mergeCell ref="BF165:BG166"/>
    <mergeCell ref="BH165:BI166"/>
    <mergeCell ref="BJ165:BK166"/>
    <mergeCell ref="BL165:BM166"/>
    <mergeCell ref="BN165:BO166"/>
    <mergeCell ref="BP165:BQ166"/>
    <mergeCell ref="BR165:BS166"/>
    <mergeCell ref="BT165:BT166"/>
    <mergeCell ref="BU166:BV167"/>
    <mergeCell ref="BW166:BW167"/>
    <mergeCell ref="BX166:BX167"/>
    <mergeCell ref="BY166:CD167"/>
    <mergeCell ref="CS164:CS165"/>
    <mergeCell ref="CT164:CT165"/>
    <mergeCell ref="CU164:CU165"/>
    <mergeCell ref="CV164:CV165"/>
    <mergeCell ref="CW164:CW165"/>
    <mergeCell ref="CX164:CX165"/>
    <mergeCell ref="CY164:CY165"/>
    <mergeCell ref="CZ164:CZ165"/>
    <mergeCell ref="DA164:DA165"/>
    <mergeCell ref="DB164:DB165"/>
    <mergeCell ref="DC164:DC165"/>
    <mergeCell ref="DD164:DD165"/>
    <mergeCell ref="DE164:DE165"/>
    <mergeCell ref="BJ163:BK164"/>
    <mergeCell ref="BL163:BM164"/>
    <mergeCell ref="BN163:BO164"/>
    <mergeCell ref="BJ167:BK168"/>
    <mergeCell ref="BL167:BM168"/>
    <mergeCell ref="BN167:BO168"/>
    <mergeCell ref="BP167:BQ168"/>
    <mergeCell ref="BR167:BS168"/>
    <mergeCell ref="BT167:BT168"/>
    <mergeCell ref="AR167:AS168"/>
    <mergeCell ref="AT167:AU168"/>
    <mergeCell ref="AV167:AW168"/>
    <mergeCell ref="AX167:AY168"/>
    <mergeCell ref="AZ167:BA168"/>
    <mergeCell ref="BB167:BC168"/>
    <mergeCell ref="BD167:BE168"/>
    <mergeCell ref="BF167:BG168"/>
    <mergeCell ref="BH167:BI168"/>
    <mergeCell ref="CO166:CO167"/>
    <mergeCell ref="AJ165:AK166"/>
    <mergeCell ref="AL165:AM166"/>
    <mergeCell ref="AN165:AO166"/>
    <mergeCell ref="AP165:AQ166"/>
    <mergeCell ref="AR165:AS166"/>
    <mergeCell ref="AT165:AU166"/>
    <mergeCell ref="AV165:AW166"/>
    <mergeCell ref="AX165:AY166"/>
    <mergeCell ref="DH166:DH167"/>
    <mergeCell ref="E167:E168"/>
    <mergeCell ref="F167:G168"/>
    <mergeCell ref="H167:I168"/>
    <mergeCell ref="J167:K168"/>
    <mergeCell ref="L167:M168"/>
    <mergeCell ref="N167:O168"/>
    <mergeCell ref="P167:Q168"/>
    <mergeCell ref="R167:S168"/>
    <mergeCell ref="T167:U168"/>
    <mergeCell ref="V167:W168"/>
    <mergeCell ref="X167:Y168"/>
    <mergeCell ref="Z167:AA168"/>
    <mergeCell ref="AB167:AC168"/>
    <mergeCell ref="AD167:AE168"/>
    <mergeCell ref="AF167:AG168"/>
    <mergeCell ref="AH167:AI168"/>
    <mergeCell ref="AJ167:AK168"/>
    <mergeCell ref="AL167:AM168"/>
    <mergeCell ref="AN167:AO168"/>
    <mergeCell ref="AP167:AQ168"/>
    <mergeCell ref="DH168:DH169"/>
    <mergeCell ref="CO168:CO169"/>
    <mergeCell ref="CP168:CP169"/>
    <mergeCell ref="CQ168:CQ169"/>
    <mergeCell ref="CR168:CR169"/>
    <mergeCell ref="CP166:CP167"/>
    <mergeCell ref="CQ166:CQ167"/>
    <mergeCell ref="CR166:CR167"/>
    <mergeCell ref="CS166:CS167"/>
    <mergeCell ref="CT166:CT167"/>
    <mergeCell ref="CU166:CU167"/>
    <mergeCell ref="CZ108:CZ109"/>
    <mergeCell ref="DB168:DB169"/>
    <mergeCell ref="DC168:DC169"/>
    <mergeCell ref="DD168:DD169"/>
    <mergeCell ref="DE168:DE169"/>
    <mergeCell ref="DF166:DF167"/>
    <mergeCell ref="DG166:DG167"/>
    <mergeCell ref="CV166:CV167"/>
    <mergeCell ref="BU168:BV169"/>
    <mergeCell ref="BW168:BW169"/>
    <mergeCell ref="BX168:BX169"/>
    <mergeCell ref="BY168:CD169"/>
    <mergeCell ref="CN168:CN169"/>
    <mergeCell ref="CW168:CW169"/>
    <mergeCell ref="CX168:CX169"/>
    <mergeCell ref="CY168:CY169"/>
    <mergeCell ref="CZ168:CZ169"/>
    <mergeCell ref="DA168:DA169"/>
    <mergeCell ref="CS168:CS169"/>
    <mergeCell ref="CT168:CT169"/>
    <mergeCell ref="CU168:CU169"/>
    <mergeCell ref="CN166:CN167"/>
    <mergeCell ref="DF168:DF169"/>
    <mergeCell ref="DG168:DG169"/>
    <mergeCell ref="CW166:CW167"/>
    <mergeCell ref="CX166:CX167"/>
    <mergeCell ref="CY166:CY167"/>
    <mergeCell ref="CZ166:CZ167"/>
    <mergeCell ref="DA166:DA167"/>
    <mergeCell ref="DB166:DB167"/>
    <mergeCell ref="DC166:DC167"/>
    <mergeCell ref="DD166:DD167"/>
    <mergeCell ref="DB108:DB109"/>
    <mergeCell ref="DC108:DC109"/>
    <mergeCell ref="DD108:DD109"/>
    <mergeCell ref="DE108:DE109"/>
    <mergeCell ref="DF108:DF109"/>
    <mergeCell ref="DG108:DG109"/>
    <mergeCell ref="A1:V2"/>
    <mergeCell ref="BU3:BX5"/>
    <mergeCell ref="BY3:CD5"/>
    <mergeCell ref="CE3:CG5"/>
    <mergeCell ref="CH3:CL5"/>
    <mergeCell ref="A108:B109"/>
    <mergeCell ref="C108:D109"/>
    <mergeCell ref="BU108:BV109"/>
    <mergeCell ref="BW108:BW109"/>
    <mergeCell ref="BX108:BX109"/>
    <mergeCell ref="BY108:CD109"/>
    <mergeCell ref="CE108:CG109"/>
    <mergeCell ref="CN108:CN109"/>
    <mergeCell ref="CO108:CO109"/>
    <mergeCell ref="CP108:CP109"/>
    <mergeCell ref="CQ108:CQ109"/>
    <mergeCell ref="CI64:CL109"/>
    <mergeCell ref="BX41:CL42"/>
    <mergeCell ref="BV43:BW43"/>
    <mergeCell ref="BX43:CL44"/>
    <mergeCell ref="BV45:BW45"/>
    <mergeCell ref="BX45:CL45"/>
    <mergeCell ref="A71:D72"/>
    <mergeCell ref="E71:F72"/>
    <mergeCell ref="CR108:CR109"/>
    <mergeCell ref="CS108:CS109"/>
    <mergeCell ref="AK69:AL70"/>
    <mergeCell ref="AM69:AN70"/>
    <mergeCell ref="AO69:AP70"/>
    <mergeCell ref="AQ69:AR70"/>
    <mergeCell ref="AS69:AT70"/>
    <mergeCell ref="AU69:AV70"/>
    <mergeCell ref="AW69:AX70"/>
    <mergeCell ref="AY69:AZ70"/>
    <mergeCell ref="BA69:BB70"/>
    <mergeCell ref="BC69:BD70"/>
    <mergeCell ref="G71:H72"/>
    <mergeCell ref="I71:J72"/>
    <mergeCell ref="K71:L72"/>
    <mergeCell ref="M71:N72"/>
    <mergeCell ref="O71:P72"/>
    <mergeCell ref="Q71:R72"/>
    <mergeCell ref="S71:T72"/>
    <mergeCell ref="U71:V72"/>
    <mergeCell ref="W71:X72"/>
    <mergeCell ref="Y71:Z72"/>
    <mergeCell ref="AA71:AB72"/>
    <mergeCell ref="AC71:AD72"/>
    <mergeCell ref="AE71:AF72"/>
    <mergeCell ref="AG71:AH72"/>
    <mergeCell ref="AI71:AJ72"/>
    <mergeCell ref="AK71:AL72"/>
    <mergeCell ref="AM71:AN72"/>
    <mergeCell ref="A69:D70"/>
    <mergeCell ref="E69:F70"/>
    <mergeCell ref="G69:H70"/>
    <mergeCell ref="I69:J70"/>
    <mergeCell ref="K69:L70"/>
    <mergeCell ref="M69:N70"/>
    <mergeCell ref="O69:P70"/>
    <mergeCell ref="Q69:R70"/>
    <mergeCell ref="S69:T70"/>
    <mergeCell ref="U69:V70"/>
    <mergeCell ref="W69:X70"/>
    <mergeCell ref="Y69:Z70"/>
    <mergeCell ref="AA69:AB70"/>
    <mergeCell ref="AC69:AD70"/>
    <mergeCell ref="AE69:AF70"/>
    <mergeCell ref="AG69:AH70"/>
    <mergeCell ref="AI69:AJ70"/>
    <mergeCell ref="CY2:CY3"/>
    <mergeCell ref="CZ2:CZ3"/>
    <mergeCell ref="CU13:CU14"/>
    <mergeCell ref="CV13:CV14"/>
    <mergeCell ref="CU15:CU16"/>
    <mergeCell ref="CV15:CV16"/>
    <mergeCell ref="CU17:CU18"/>
    <mergeCell ref="CV17:CV18"/>
    <mergeCell ref="CU19:CU20"/>
    <mergeCell ref="CV19:CV20"/>
    <mergeCell ref="CU21:CU22"/>
    <mergeCell ref="CV21:CV22"/>
    <mergeCell ref="CU23:CU24"/>
    <mergeCell ref="CV23:CV24"/>
    <mergeCell ref="CY31:CY32"/>
    <mergeCell ref="CZ31:CZ32"/>
    <mergeCell ref="BK71:BL72"/>
    <mergeCell ref="BM71:BN72"/>
    <mergeCell ref="BO71:BP72"/>
    <mergeCell ref="BQ71:BR72"/>
    <mergeCell ref="BS71:BT72"/>
    <mergeCell ref="CZ66:CZ67"/>
    <mergeCell ref="CS23:CS24"/>
    <mergeCell ref="CO15:CO16"/>
    <mergeCell ref="CP15:CP16"/>
    <mergeCell ref="CQ15:CQ16"/>
    <mergeCell ref="CR15:CR16"/>
    <mergeCell ref="CS15:CS16"/>
    <mergeCell ref="CQ54:CQ55"/>
    <mergeCell ref="CR54:CR55"/>
    <mergeCell ref="CS54:CS55"/>
    <mergeCell ref="CT54:CT55"/>
    <mergeCell ref="DB2:DB3"/>
    <mergeCell ref="DA4:DA5"/>
    <mergeCell ref="DB4:DB5"/>
    <mergeCell ref="CW7:CW8"/>
    <mergeCell ref="CX7:CX8"/>
    <mergeCell ref="CY7:CY8"/>
    <mergeCell ref="CZ7:CZ8"/>
    <mergeCell ref="DA7:DA8"/>
    <mergeCell ref="DB7:DB8"/>
    <mergeCell ref="DC2:DC3"/>
    <mergeCell ref="DC7:DC8"/>
    <mergeCell ref="DC4:DC5"/>
    <mergeCell ref="DD4:DD5"/>
    <mergeCell ref="DE4:DE5"/>
    <mergeCell ref="DF4:DF5"/>
    <mergeCell ref="DG4:DG5"/>
    <mergeCell ref="BI69:BJ70"/>
    <mergeCell ref="BK69:BL70"/>
    <mergeCell ref="BM69:BN70"/>
    <mergeCell ref="BO69:BP70"/>
    <mergeCell ref="BQ69:BR70"/>
    <mergeCell ref="BS69:BT70"/>
    <mergeCell ref="CU3:CU5"/>
    <mergeCell ref="CV3:CV5"/>
    <mergeCell ref="CU7:CU8"/>
    <mergeCell ref="CV7:CV8"/>
    <mergeCell ref="CW4:CW5"/>
    <mergeCell ref="CX4:CX5"/>
    <mergeCell ref="CY4:CY5"/>
    <mergeCell ref="CZ4:CZ5"/>
    <mergeCell ref="CW2:CW3"/>
    <mergeCell ref="CX2:CX3"/>
    <mergeCell ref="DH4:DH5"/>
    <mergeCell ref="DD2:DD3"/>
    <mergeCell ref="DE2:DE3"/>
    <mergeCell ref="DF2:DF3"/>
    <mergeCell ref="DG2:DG3"/>
    <mergeCell ref="DH2:DH3"/>
    <mergeCell ref="DD7:DD8"/>
    <mergeCell ref="DE7:DE8"/>
    <mergeCell ref="DF7:DF8"/>
    <mergeCell ref="DG7:DG8"/>
    <mergeCell ref="DH7:DH8"/>
    <mergeCell ref="DJ2:DJ3"/>
    <mergeCell ref="DJ7:DJ8"/>
    <mergeCell ref="CU9:CU10"/>
    <mergeCell ref="CV9:CV10"/>
    <mergeCell ref="CU11:CU12"/>
    <mergeCell ref="CV11:CV12"/>
    <mergeCell ref="DF9:DF10"/>
    <mergeCell ref="DG9:DG10"/>
    <mergeCell ref="DH9:DH10"/>
    <mergeCell ref="DJ9:DJ10"/>
    <mergeCell ref="DI2:DI3"/>
    <mergeCell ref="DI7:DI8"/>
    <mergeCell ref="DI9:DI10"/>
    <mergeCell ref="DF11:DF12"/>
    <mergeCell ref="DG11:DG12"/>
    <mergeCell ref="DH11:DH12"/>
    <mergeCell ref="DI11:DI12"/>
    <mergeCell ref="DJ11:DJ12"/>
    <mergeCell ref="DE9:DE10"/>
    <mergeCell ref="DE11:DE12"/>
    <mergeCell ref="DA2:DA3"/>
    <mergeCell ref="CU25:CU26"/>
    <mergeCell ref="CV25:CV26"/>
    <mergeCell ref="CU27:CU28"/>
    <mergeCell ref="CV27:CV28"/>
    <mergeCell ref="CU29:CU30"/>
    <mergeCell ref="CV29:CV30"/>
    <mergeCell ref="CU31:CU32"/>
    <mergeCell ref="CV31:CV32"/>
    <mergeCell ref="CW9:CW10"/>
    <mergeCell ref="CX9:CX10"/>
    <mergeCell ref="CY9:CY10"/>
    <mergeCell ref="CZ9:CZ10"/>
    <mergeCell ref="DA9:DA10"/>
    <mergeCell ref="DB9:DB10"/>
    <mergeCell ref="DC9:DC10"/>
    <mergeCell ref="DD9:DD10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CW13:CW14"/>
    <mergeCell ref="CX13:CX14"/>
    <mergeCell ref="CY13:CY14"/>
    <mergeCell ref="CZ13:CZ14"/>
    <mergeCell ref="DA13:DA14"/>
    <mergeCell ref="DB13:DB14"/>
    <mergeCell ref="DE13:DE14"/>
    <mergeCell ref="DF13:DF14"/>
    <mergeCell ref="DG13:DG14"/>
    <mergeCell ref="DH13:DH14"/>
    <mergeCell ref="DI13:DI14"/>
    <mergeCell ref="DJ13:DJ14"/>
    <mergeCell ref="CW15:CW16"/>
    <mergeCell ref="CX15:CX16"/>
    <mergeCell ref="CY15:CY16"/>
    <mergeCell ref="CZ15:CZ16"/>
    <mergeCell ref="DA15:DA16"/>
    <mergeCell ref="DB15:DB16"/>
    <mergeCell ref="DC15:DC16"/>
    <mergeCell ref="DD15:DD16"/>
    <mergeCell ref="DE15:DE16"/>
    <mergeCell ref="DF15:DF16"/>
    <mergeCell ref="DG15:DG16"/>
    <mergeCell ref="DH15:DH16"/>
    <mergeCell ref="DI15:DI16"/>
    <mergeCell ref="DJ15:DJ16"/>
    <mergeCell ref="DC13:DC14"/>
    <mergeCell ref="DD13:DD14"/>
    <mergeCell ref="DJ23:DJ24"/>
    <mergeCell ref="CW17:CW18"/>
    <mergeCell ref="CX17:CX18"/>
    <mergeCell ref="CY17:CY18"/>
    <mergeCell ref="CZ17:CZ18"/>
    <mergeCell ref="DA17:DA18"/>
    <mergeCell ref="DB17:DB18"/>
    <mergeCell ref="DC17:DC18"/>
    <mergeCell ref="DD17:DD18"/>
    <mergeCell ref="DE17:DE18"/>
    <mergeCell ref="DF17:DF18"/>
    <mergeCell ref="DG17:DG18"/>
    <mergeCell ref="DH17:DH18"/>
    <mergeCell ref="DI17:DI18"/>
    <mergeCell ref="DJ17:DJ18"/>
    <mergeCell ref="CW19:CW20"/>
    <mergeCell ref="CX19:CX20"/>
    <mergeCell ref="CY19:CY20"/>
    <mergeCell ref="CZ19:CZ20"/>
    <mergeCell ref="DA19:DA20"/>
    <mergeCell ref="DB19:DB20"/>
    <mergeCell ref="DC19:DC20"/>
    <mergeCell ref="DD19:DD20"/>
    <mergeCell ref="DE19:DE20"/>
    <mergeCell ref="DF19:DF20"/>
    <mergeCell ref="DG19:DG20"/>
    <mergeCell ref="DH19:DH20"/>
    <mergeCell ref="DI19:DI20"/>
    <mergeCell ref="DJ19:DJ20"/>
    <mergeCell ref="DF27:DF28"/>
    <mergeCell ref="DG27:DG28"/>
    <mergeCell ref="DH27:DH28"/>
    <mergeCell ref="DI27:DI28"/>
    <mergeCell ref="DJ27:DJ28"/>
    <mergeCell ref="CW21:CW22"/>
    <mergeCell ref="CX21:CX22"/>
    <mergeCell ref="CY21:CY22"/>
    <mergeCell ref="CZ21:CZ22"/>
    <mergeCell ref="DA21:DA22"/>
    <mergeCell ref="DB21:DB22"/>
    <mergeCell ref="DC21:DC22"/>
    <mergeCell ref="DD21:DD22"/>
    <mergeCell ref="DE21:DE22"/>
    <mergeCell ref="DF21:DF22"/>
    <mergeCell ref="DG21:DG22"/>
    <mergeCell ref="DH21:DH22"/>
    <mergeCell ref="DI21:DI22"/>
    <mergeCell ref="DJ21:DJ22"/>
    <mergeCell ref="CW23:CW24"/>
    <mergeCell ref="CX23:CX24"/>
    <mergeCell ref="CY23:CY24"/>
    <mergeCell ref="CZ23:CZ24"/>
    <mergeCell ref="DA23:DA24"/>
    <mergeCell ref="DB23:DB24"/>
    <mergeCell ref="DC23:DC24"/>
    <mergeCell ref="DD23:DD24"/>
    <mergeCell ref="DE23:DE24"/>
    <mergeCell ref="DF23:DF24"/>
    <mergeCell ref="DG23:DG24"/>
    <mergeCell ref="DH23:DH24"/>
    <mergeCell ref="DI23:DI24"/>
    <mergeCell ref="DB31:DB32"/>
    <mergeCell ref="DC31:DC32"/>
    <mergeCell ref="DD31:DD32"/>
    <mergeCell ref="DE31:DE32"/>
    <mergeCell ref="DF31:DF32"/>
    <mergeCell ref="DG31:DG32"/>
    <mergeCell ref="DH31:DH32"/>
    <mergeCell ref="DI31:DI32"/>
    <mergeCell ref="DJ31:DJ32"/>
    <mergeCell ref="CW25:CW26"/>
    <mergeCell ref="CX25:CX26"/>
    <mergeCell ref="CY25:CY26"/>
    <mergeCell ref="CZ25:CZ26"/>
    <mergeCell ref="DA25:DA26"/>
    <mergeCell ref="DB25:DB26"/>
    <mergeCell ref="DC25:DC26"/>
    <mergeCell ref="DD25:DD26"/>
    <mergeCell ref="DE25:DE26"/>
    <mergeCell ref="DF25:DF26"/>
    <mergeCell ref="DG25:DG26"/>
    <mergeCell ref="DH25:DH26"/>
    <mergeCell ref="DI25:DI26"/>
    <mergeCell ref="DJ25:DJ26"/>
    <mergeCell ref="CW27:CW28"/>
    <mergeCell ref="CX27:CX28"/>
    <mergeCell ref="CY27:CY28"/>
    <mergeCell ref="CZ27:CZ28"/>
    <mergeCell ref="DA27:DA28"/>
    <mergeCell ref="DB27:DB28"/>
    <mergeCell ref="DC27:DC28"/>
    <mergeCell ref="DD27:DD28"/>
    <mergeCell ref="DE27:DE28"/>
    <mergeCell ref="CV54:CV55"/>
    <mergeCell ref="CW54:CW55"/>
    <mergeCell ref="CX54:CX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DH54:DH55"/>
    <mergeCell ref="DI54:DI55"/>
    <mergeCell ref="DJ54:DJ55"/>
    <mergeCell ref="CW29:CW30"/>
    <mergeCell ref="CX29:CX30"/>
    <mergeCell ref="CY29:CY30"/>
    <mergeCell ref="CZ29:CZ30"/>
    <mergeCell ref="DA29:DA30"/>
    <mergeCell ref="DB29:DB30"/>
    <mergeCell ref="DC29:DC30"/>
    <mergeCell ref="DD29:DD30"/>
    <mergeCell ref="DE29:DE30"/>
    <mergeCell ref="DF29:DF30"/>
    <mergeCell ref="DG29:DG30"/>
    <mergeCell ref="DH29:DH30"/>
    <mergeCell ref="DI29:DI30"/>
    <mergeCell ref="DJ29:DJ30"/>
    <mergeCell ref="CW31:CW32"/>
    <mergeCell ref="CX31:CX32"/>
    <mergeCell ref="DA31:DA32"/>
    <mergeCell ref="CW49:CW50"/>
    <mergeCell ref="CX49:CX50"/>
    <mergeCell ref="CY49:CY50"/>
    <mergeCell ref="CZ49:CZ50"/>
    <mergeCell ref="DA49:DA50"/>
    <mergeCell ref="DB49:DB50"/>
    <mergeCell ref="DC49:DC50"/>
    <mergeCell ref="DD49:DD50"/>
    <mergeCell ref="DE49:DE50"/>
    <mergeCell ref="DF49:DF50"/>
    <mergeCell ref="DG49:DG50"/>
    <mergeCell ref="DH49:DH50"/>
    <mergeCell ref="DI49:DI50"/>
    <mergeCell ref="DJ49:DJ50"/>
    <mergeCell ref="CO50:CO52"/>
    <mergeCell ref="CP50:CP52"/>
    <mergeCell ref="CQ50:CQ52"/>
    <mergeCell ref="CR50:CR52"/>
    <mergeCell ref="CS50:CS52"/>
    <mergeCell ref="CT50:CT52"/>
    <mergeCell ref="CU50:CU52"/>
    <mergeCell ref="CV50:CV52"/>
    <mergeCell ref="CW51:CW52"/>
    <mergeCell ref="CX51:CX52"/>
    <mergeCell ref="CY51:CY52"/>
    <mergeCell ref="CZ51:CZ52"/>
    <mergeCell ref="DA51:DA52"/>
    <mergeCell ref="DB51:DB52"/>
    <mergeCell ref="DC51:DC52"/>
    <mergeCell ref="DD51:DD52"/>
    <mergeCell ref="DE51:DE52"/>
    <mergeCell ref="DF51:DF52"/>
    <mergeCell ref="DG51:DG52"/>
    <mergeCell ref="DH51:DH52"/>
    <mergeCell ref="BU72:BX75"/>
    <mergeCell ref="BY72:CD75"/>
    <mergeCell ref="CE72:CH75"/>
    <mergeCell ref="BU110:BX113"/>
    <mergeCell ref="BY110:CD113"/>
    <mergeCell ref="CE110:CH113"/>
    <mergeCell ref="BU130:BX133"/>
    <mergeCell ref="BY130:CD133"/>
    <mergeCell ref="CE130:CH133"/>
    <mergeCell ref="BU150:BX153"/>
    <mergeCell ref="BY150:CD153"/>
    <mergeCell ref="CE150:CH153"/>
    <mergeCell ref="BU170:BX173"/>
    <mergeCell ref="BY170:CD173"/>
    <mergeCell ref="CE170:CH173"/>
    <mergeCell ref="DB56:DB57"/>
    <mergeCell ref="DC56:DC57"/>
    <mergeCell ref="DD56:DD57"/>
    <mergeCell ref="DE56:DE57"/>
    <mergeCell ref="DF56:DF57"/>
    <mergeCell ref="DG56:DG57"/>
    <mergeCell ref="DH56:DH57"/>
    <mergeCell ref="DB60:DB61"/>
    <mergeCell ref="DC60:DC61"/>
    <mergeCell ref="DD60:DD61"/>
    <mergeCell ref="DE60:DE61"/>
    <mergeCell ref="DF60:DF61"/>
    <mergeCell ref="DG60:DG61"/>
    <mergeCell ref="DH60:DH61"/>
    <mergeCell ref="CU54:CU55"/>
    <mergeCell ref="BU190:BX193"/>
    <mergeCell ref="BY190:CD193"/>
    <mergeCell ref="CE190:CH193"/>
    <mergeCell ref="BU64:CH71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X56:CX57"/>
    <mergeCell ref="CY56:CY57"/>
    <mergeCell ref="CZ56:CZ57"/>
    <mergeCell ref="DA56:DA57"/>
    <mergeCell ref="CU60:CU61"/>
    <mergeCell ref="CV60:CV61"/>
    <mergeCell ref="CW60:CW61"/>
    <mergeCell ref="CX60:CX61"/>
    <mergeCell ref="CY60:CY61"/>
    <mergeCell ref="CZ60:CZ61"/>
    <mergeCell ref="DA60:DA61"/>
    <mergeCell ref="CV168:CV169"/>
    <mergeCell ref="DA108:DA109"/>
    <mergeCell ref="CT108:CT109"/>
    <mergeCell ref="CU108:CU109"/>
    <mergeCell ref="CV108:CV109"/>
    <mergeCell ref="CW108:CW109"/>
    <mergeCell ref="CX108:CX109"/>
    <mergeCell ref="CY108:CY109"/>
    <mergeCell ref="DI60:DI61"/>
    <mergeCell ref="DJ60:DJ61"/>
    <mergeCell ref="CT62:CT63"/>
    <mergeCell ref="CU62:CU63"/>
    <mergeCell ref="CV62:CV63"/>
    <mergeCell ref="CW62:CW63"/>
    <mergeCell ref="DI62:DI63"/>
    <mergeCell ref="DI56:DI57"/>
    <mergeCell ref="DJ56:DJ57"/>
    <mergeCell ref="CO58:CO59"/>
    <mergeCell ref="CP58:CP59"/>
    <mergeCell ref="CQ58:CQ59"/>
    <mergeCell ref="CR58:CR59"/>
    <mergeCell ref="CS58:CS59"/>
    <mergeCell ref="CT58:CT59"/>
    <mergeCell ref="CU58:CU59"/>
    <mergeCell ref="CV58:CV59"/>
    <mergeCell ref="CW58:CW59"/>
    <mergeCell ref="CX58:CX59"/>
    <mergeCell ref="CY58:CY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DI58:DI59"/>
    <mergeCell ref="DJ58:DJ59"/>
    <mergeCell ref="DG62:DG63"/>
  </mergeCells>
  <phoneticPr fontId="3" type="noConversion"/>
  <conditionalFormatting sqref="CH7:CL32">
    <cfRule type="cellIs" dxfId="11" priority="17" operator="between">
      <formula>1</formula>
      <formula>1000</formula>
    </cfRule>
  </conditionalFormatting>
  <conditionalFormatting sqref="CH54:CL63">
    <cfRule type="cellIs" dxfId="10" priority="6" operator="between">
      <formula>1</formula>
      <formula>1000</formula>
    </cfRule>
  </conditionalFormatting>
  <conditionalFormatting sqref="CE114 CE116 CE118 CE120 CE122 CE124 CE126 CE128">
    <cfRule type="cellIs" dxfId="9" priority="11" operator="lessThan">
      <formula>0</formula>
    </cfRule>
  </conditionalFormatting>
  <conditionalFormatting sqref="CE134 CE136">
    <cfRule type="cellIs" dxfId="8" priority="10" operator="lessThan">
      <formula>0</formula>
    </cfRule>
  </conditionalFormatting>
  <conditionalFormatting sqref="CE154 CE156">
    <cfRule type="cellIs" dxfId="7" priority="9" operator="lessThan">
      <formula>0</formula>
    </cfRule>
  </conditionalFormatting>
  <conditionalFormatting sqref="CE174 CE176">
    <cfRule type="cellIs" dxfId="6" priority="8" operator="lessThan">
      <formula>0</formula>
    </cfRule>
  </conditionalFormatting>
  <conditionalFormatting sqref="CE196">
    <cfRule type="cellIs" dxfId="5" priority="7" operator="lessThan">
      <formula>0</formula>
    </cfRule>
  </conditionalFormatting>
  <conditionalFormatting sqref="CE138 CE140 CE142 CE144 CE146 CE148">
    <cfRule type="cellIs" dxfId="4" priority="5" operator="lessThan">
      <formula>0</formula>
    </cfRule>
  </conditionalFormatting>
  <conditionalFormatting sqref="CE158 CE160 CE162 CE164 CE166 CE168">
    <cfRule type="cellIs" dxfId="3" priority="4" operator="lessThan">
      <formula>0</formula>
    </cfRule>
  </conditionalFormatting>
  <conditionalFormatting sqref="CE178 CE180 CE182 CE184 CE186 CE188">
    <cfRule type="cellIs" dxfId="2" priority="3" operator="lessThan">
      <formula>0</formula>
    </cfRule>
  </conditionalFormatting>
  <conditionalFormatting sqref="CE198 CE200 CE202 CE204 CE206 CE208">
    <cfRule type="cellIs" dxfId="1" priority="2" operator="lessThan">
      <formula>0</formula>
    </cfRule>
  </conditionalFormatting>
  <conditionalFormatting sqref="CE194">
    <cfRule type="cellIs" dxfId="0" priority="1" operator="lessThan">
      <formula>0</formula>
    </cfRule>
  </conditionalFormatting>
  <dataValidations count="12">
    <dataValidation type="list" allowBlank="1" showInputMessage="1" showErrorMessage="1" promptTitle="Type de cote" prompt="Indiquer Cf ou CB si la cote est une cote de brut (facultatif)" sqref="BU76:BV109" xr:uid="{A340F0C5-BF57-42B2-B693-0D2AE64179F6}">
      <formula1>Surfaces</formula1>
    </dataValidation>
    <dataValidation type="list" allowBlank="1" showInputMessage="1" showErrorMessage="1" promptTitle="Choix butée" prompt="Indiquer la phase pour laquelle la surface est éventuellement utilisée comme butée" sqref="E69:BT74" xr:uid="{9D255C9A-D4AF-47CE-B3F6-4BC868EAF9C3}">
      <formula1>NPhases</formula1>
    </dataValidation>
    <dataValidation type="list" allowBlank="1" showInputMessage="1" showErrorMessage="1" promptTitle="Direction" prompt="Indiquer la direction du vecteur" sqref="BU156:BV169 BU176:BV189 BU196:BV209 BU136:BV149 BU116:BV129" xr:uid="{6B663795-E6C6-4A1D-9DC2-0633C3C3AAC8}">
      <formula1>sens</formula1>
    </dataValidation>
    <dataValidation allowBlank="1" showInputMessage="1" showErrorMessage="1" promptTitle="Numérotation" prompt="Numéroter toutes les surfaces" sqref="E4:BT5" xr:uid="{DC406323-3625-427F-8B70-9E954B1A4B29}"/>
    <dataValidation allowBlank="1" showInputMessage="1" showErrorMessage="1" promptTitle="Repère" prompt="Placer le repère des deux surfaces concernées par la cote BE" sqref="BW7:BX32 BW54:BX63" xr:uid="{645DD317-5402-4FB4-880F-F9E467467365}"/>
    <dataValidation allowBlank="1" showInputMessage="1" showErrorMessage="1" promptTitle="Valeur moyenne" prompt="Calculer et reporter la valeur de la cote moyenne" sqref="BY7:CD32 BY54:CD63" xr:uid="{90950ABF-0D6E-44E6-BBDE-D6293A39D3D8}"/>
    <dataValidation allowBlank="1" showInputMessage="1" showErrorMessage="1" promptTitle="IT" prompt="Calculer et reporter l'intervalle de tolérance de la cote BE" sqref="CE7:CG32 CE54:CG63" xr:uid="{2C677E29-9959-4492-AE43-542EAC400F27}"/>
    <dataValidation allowBlank="1" showInputMessage="1" showErrorMessage="1" promptTitle="Nom pièce" prompt="Indiquer le nom de la pièce" sqref="A1:V2" xr:uid="{8A790DA3-60F7-47D9-B345-A07F69F6BF90}"/>
    <dataValidation allowBlank="1" showInputMessage="1" showErrorMessage="1" promptTitle="Direstion usinage" prompt="Indiquer la direction d'usinage" sqref="BY1:CL2" xr:uid="{9E69ED3C-BB4A-45E6-B73A-F8188755FE93}"/>
    <dataValidation type="list" allowBlank="1" showInputMessage="1" showErrorMessage="1" promptTitle="Phase" prompt="Indiquer la phase concernée par la Cf (Br pour le brut)" sqref="C76:D109" xr:uid="{D4BA0DEB-B7F9-4B1B-B4AC-EE83FDB2AF97}">
      <formula1>NPhases</formula1>
    </dataValidation>
    <dataValidation type="list" allowBlank="1" showInputMessage="1" showErrorMessage="1" promptTitle="Choix de la phase usinage" prompt="Indiquer dans quelle phase est usinée la surface" sqref="E67:BT68" xr:uid="{248520A8-B7E1-44F4-B236-EC3EC5865FD1}">
      <formula1>NPhases</formula1>
    </dataValidation>
    <dataValidation allowBlank="1" showInputMessage="1" showErrorMessage="1" promptTitle="Repère" prompt="Placer le repère des deux surfaces concernées par la cotef abriquée" sqref="BW76:BX109" xr:uid="{82A0E4AB-3FC1-42BB-B1AC-74390E05FE5F}"/>
  </dataValidations>
  <printOptions horizontalCentered="1" verticalCentered="1"/>
  <pageMargins left="0" right="0" top="0" bottom="0" header="0" footer="0"/>
  <pageSetup paperSize="9" scale="87" fitToHeight="0" orientation="portrait" horizontalDpi="4294967293" r:id="rId1"/>
  <headerFooter alignWithMargins="0"/>
  <rowBreaks count="1" manualBreakCount="1">
    <brk id="149" max="16383" man="1"/>
  </rowBreaks>
  <cellWatches>
    <cellWatch r="BY3"/>
  </cellWatches>
  <ignoredErrors>
    <ignoredError sqref="E69:BT74 G67 CH54:CL6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12"/>
  <sheetViews>
    <sheetView workbookViewId="0">
      <selection activeCell="A9" sqref="A9"/>
    </sheetView>
  </sheetViews>
  <sheetFormatPr baseColWidth="10" defaultRowHeight="13.2" x14ac:dyDescent="0.25"/>
  <sheetData>
    <row r="6" spans="1:5" x14ac:dyDescent="0.25">
      <c r="A6" s="7" t="s">
        <v>15</v>
      </c>
      <c r="C6" s="7" t="s">
        <v>19</v>
      </c>
      <c r="E6" t="s">
        <v>21</v>
      </c>
    </row>
    <row r="7" spans="1:5" ht="13.8" x14ac:dyDescent="0.3">
      <c r="A7" s="7">
        <v>5</v>
      </c>
      <c r="C7" s="7" t="s">
        <v>8</v>
      </c>
      <c r="E7" s="34" t="s">
        <v>23</v>
      </c>
    </row>
    <row r="8" spans="1:5" ht="13.8" x14ac:dyDescent="0.3">
      <c r="A8">
        <v>10</v>
      </c>
      <c r="C8" s="7" t="s">
        <v>6</v>
      </c>
      <c r="E8" s="34" t="s">
        <v>22</v>
      </c>
    </row>
    <row r="9" spans="1:5" x14ac:dyDescent="0.25">
      <c r="A9">
        <v>20</v>
      </c>
    </row>
    <row r="10" spans="1:5" x14ac:dyDescent="0.25">
      <c r="A10">
        <v>30</v>
      </c>
    </row>
    <row r="11" spans="1:5" x14ac:dyDescent="0.25">
      <c r="A11">
        <v>40</v>
      </c>
    </row>
    <row r="12" spans="1:5" x14ac:dyDescent="0.25">
      <c r="A12">
        <v>50</v>
      </c>
    </row>
  </sheetData>
  <sheetProtection sheet="1" objects="1" scenarios="1"/>
  <dataConsolidate/>
  <dataValidations count="1">
    <dataValidation type="list" allowBlank="1" showInputMessage="1" showErrorMessage="1" sqref="E12" xr:uid="{02F28567-9FE6-4DA4-A525-BB781D0AE2F8}">
      <formula1>sens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simulation</vt:lpstr>
      <vt:lpstr>Données</vt:lpstr>
      <vt:lpstr>NPhases</vt:lpstr>
      <vt:lpstr>sens</vt:lpstr>
      <vt:lpstr>Surfaces</vt:lpstr>
      <vt:lpstr>simulation!Zone_d_impression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KAKOU</dc:creator>
  <cp:lastModifiedBy>jgb</cp:lastModifiedBy>
  <cp:lastPrinted>2018-03-26T19:16:37Z</cp:lastPrinted>
  <dcterms:created xsi:type="dcterms:W3CDTF">2004-09-16T12:14:18Z</dcterms:created>
  <dcterms:modified xsi:type="dcterms:W3CDTF">2018-03-29T08:25:24Z</dcterms:modified>
</cp:coreProperties>
</file>