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b\Desktop\semaine 3\TS2\mercredi\retour s3\rayan\rugosite\"/>
    </mc:Choice>
  </mc:AlternateContent>
  <xr:revisionPtr revIDLastSave="0" documentId="13_ncr:1_{E967039F-B886-4F6A-B122-BB43DE7466D6}" xr6:coauthVersionLast="47" xr6:coauthVersionMax="47" xr10:uidLastSave="{00000000-0000-0000-0000-000000000000}"/>
  <bookViews>
    <workbookView xWindow="-20610" yWindow="885" windowWidth="20730" windowHeight="11160" xr2:uid="{7F6B127D-CF3D-461B-8570-3C93B35CC6B5}"/>
  </bookViews>
  <sheets>
    <sheet name="Rugos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D7" i="1" s="1"/>
  <c r="G7" i="1"/>
  <c r="H7" i="1" s="1"/>
  <c r="J7" i="1" l="1"/>
  <c r="L7" i="1" s="1"/>
  <c r="M7" i="1" s="1"/>
  <c r="I7" i="1"/>
  <c r="N7" i="1" l="1"/>
  <c r="O7" i="1" s="1"/>
  <c r="P7" i="1" s="1"/>
  <c r="R7" i="1" s="1"/>
  <c r="S7" i="1" s="1"/>
  <c r="T7" i="1" s="1"/>
  <c r="U7" i="1" s="1"/>
  <c r="E7" i="1" s="1"/>
  <c r="Q7" i="1" l="1"/>
</calcChain>
</file>

<file path=xl/sharedStrings.xml><?xml version="1.0" encoding="utf-8"?>
<sst xmlns="http://schemas.openxmlformats.org/spreadsheetml/2006/main" count="41" uniqueCount="29">
  <si>
    <t>Pas latéral (mm)</t>
  </si>
  <si>
    <t>Rayon bec outil (mm)</t>
  </si>
  <si>
    <t>Rayon Fraise (mm)</t>
  </si>
  <si>
    <t>Rz (µm)</t>
  </si>
  <si>
    <t>Ra (µm)</t>
  </si>
  <si>
    <t>sin (angle 1/2)</t>
  </si>
  <si>
    <t>angle 1 rad</t>
  </si>
  <si>
    <t>angle 1 deg</t>
  </si>
  <si>
    <t>aire sur courbe</t>
  </si>
  <si>
    <t>degré</t>
  </si>
  <si>
    <t>radian</t>
  </si>
  <si>
    <t>mm2</t>
  </si>
  <si>
    <t>aire sous courbe</t>
  </si>
  <si>
    <t>Flèche</t>
  </si>
  <si>
    <t>mm</t>
  </si>
  <si>
    <t>Moyenne = fleche 2</t>
  </si>
  <si>
    <t>corde 2</t>
  </si>
  <si>
    <t>Ra</t>
  </si>
  <si>
    <t>Tournage</t>
  </si>
  <si>
    <t>Fraisage</t>
  </si>
  <si>
    <t>En tournage ou en Fraisage avec fraise hémisphérique</t>
  </si>
  <si>
    <t>Estimation de la rugosité théorique</t>
  </si>
  <si>
    <t>Z négatif</t>
  </si>
  <si>
    <t>aire</t>
  </si>
  <si>
    <t>Z positif</t>
  </si>
  <si>
    <t>moyenne</t>
  </si>
  <si>
    <t>(µm)</t>
  </si>
  <si>
    <t>Avance (mm/tr)</t>
  </si>
  <si>
    <t>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</si>
</sst>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9</xdr:row>
      <xdr:rowOff>179070</xdr:rowOff>
    </xdr:from>
    <xdr:to>
      <xdr:col>5</xdr:col>
      <xdr:colOff>777699</xdr:colOff>
      <xdr:row>20</xdr:row>
      <xdr:rowOff>93345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258D318-DEF3-4720-80AB-5B8D02529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1960245"/>
          <a:ext cx="5103954" cy="1916430"/>
        </a:xfrm>
        <a:prstGeom prst="rect">
          <a:avLst/>
        </a:prstGeom>
      </xdr:spPr>
    </xdr:pic>
    <xdr:clientData/>
  </xdr:twoCellAnchor>
  <xdr:twoCellAnchor>
    <xdr:from>
      <xdr:col>5</xdr:col>
      <xdr:colOff>219075</xdr:colOff>
      <xdr:row>2</xdr:row>
      <xdr:rowOff>125730</xdr:rowOff>
    </xdr:from>
    <xdr:to>
      <xdr:col>22</xdr:col>
      <xdr:colOff>363855</xdr:colOff>
      <xdr:row>7</xdr:row>
      <xdr:rowOff>41910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F7CC4909-C632-4374-9EF7-8A23832FBF32}"/>
            </a:ext>
          </a:extLst>
        </xdr:cNvPr>
        <xdr:cNvSpPr txBox="1"/>
      </xdr:nvSpPr>
      <xdr:spPr>
        <a:xfrm>
          <a:off x="4981575" y="621030"/>
          <a:ext cx="1729740" cy="85344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fr-FR" sz="1100"/>
            <a:t>Attention :</a:t>
          </a:r>
          <a:r>
            <a:rPr lang="fr-FR" sz="1100" baseline="0"/>
            <a:t> le calcul est géométrique et ne tient pas compte des problèmes liés à la coupe !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61B41-D39B-4A70-8934-F76E4696F772}">
  <dimension ref="A1:V22"/>
  <sheetViews>
    <sheetView tabSelected="1" workbookViewId="0">
      <selection activeCell="W19" sqref="W19"/>
    </sheetView>
  </sheetViews>
  <sheetFormatPr baseColWidth="10" defaultRowHeight="14.4" x14ac:dyDescent="0.3"/>
  <cols>
    <col min="2" max="2" width="20.109375" customWidth="1"/>
    <col min="3" max="3" width="14.6640625" customWidth="1"/>
    <col min="7" max="9" width="11.5546875" hidden="1" customWidth="1"/>
    <col min="10" max="10" width="13" hidden="1" customWidth="1"/>
    <col min="11" max="11" width="11.5546875" hidden="1" customWidth="1"/>
    <col min="12" max="12" width="13.77734375" hidden="1" customWidth="1"/>
    <col min="13" max="13" width="16.88671875" hidden="1" customWidth="1"/>
    <col min="14" max="20" width="11.5546875" hidden="1" customWidth="1"/>
    <col min="21" max="21" width="0" hidden="1" customWidth="1"/>
  </cols>
  <sheetData>
    <row r="1" spans="1:21" ht="21" x14ac:dyDescent="0.4">
      <c r="A1" s="15" t="s">
        <v>21</v>
      </c>
      <c r="B1" s="15"/>
      <c r="C1" s="15"/>
      <c r="D1" s="15"/>
      <c r="E1" s="15"/>
      <c r="F1" s="15"/>
    </row>
    <row r="2" spans="1:21" ht="18" x14ac:dyDescent="0.35">
      <c r="A2" s="16" t="s">
        <v>20</v>
      </c>
      <c r="B2" s="16"/>
      <c r="C2" s="16"/>
      <c r="D2" s="16"/>
      <c r="E2" s="16"/>
      <c r="F2" s="16"/>
    </row>
    <row r="4" spans="1:21" ht="15" thickBot="1" x14ac:dyDescent="0.35">
      <c r="R4" t="s">
        <v>22</v>
      </c>
      <c r="S4" t="s">
        <v>24</v>
      </c>
    </row>
    <row r="5" spans="1:21" x14ac:dyDescent="0.3">
      <c r="A5" s="9" t="s">
        <v>18</v>
      </c>
      <c r="B5" s="1" t="s">
        <v>1</v>
      </c>
      <c r="C5" s="2" t="s">
        <v>27</v>
      </c>
      <c r="D5" s="11" t="s">
        <v>3</v>
      </c>
      <c r="E5" s="13" t="s">
        <v>4</v>
      </c>
      <c r="G5" t="s">
        <v>5</v>
      </c>
      <c r="H5" t="s">
        <v>6</v>
      </c>
      <c r="I5" t="s">
        <v>7</v>
      </c>
      <c r="J5" t="s">
        <v>8</v>
      </c>
      <c r="K5" t="s">
        <v>13</v>
      </c>
      <c r="L5" t="s">
        <v>12</v>
      </c>
      <c r="M5" t="s">
        <v>15</v>
      </c>
      <c r="N5" t="s">
        <v>16</v>
      </c>
      <c r="O5" t="s">
        <v>5</v>
      </c>
      <c r="P5" t="s">
        <v>6</v>
      </c>
      <c r="Q5" t="s">
        <v>7</v>
      </c>
      <c r="R5" t="s">
        <v>8</v>
      </c>
      <c r="S5" t="s">
        <v>23</v>
      </c>
      <c r="T5" t="s">
        <v>25</v>
      </c>
      <c r="U5" t="s">
        <v>17</v>
      </c>
    </row>
    <row r="6" spans="1:21" ht="15" thickBot="1" x14ac:dyDescent="0.35">
      <c r="A6" s="10" t="s">
        <v>19</v>
      </c>
      <c r="B6" s="3" t="s">
        <v>2</v>
      </c>
      <c r="C6" s="4" t="s">
        <v>0</v>
      </c>
      <c r="D6" s="12"/>
      <c r="E6" s="14"/>
      <c r="H6" t="s">
        <v>10</v>
      </c>
      <c r="I6" t="s">
        <v>9</v>
      </c>
      <c r="J6" t="s">
        <v>11</v>
      </c>
      <c r="K6" t="s">
        <v>14</v>
      </c>
      <c r="L6" t="s">
        <v>11</v>
      </c>
      <c r="M6" t="s">
        <v>14</v>
      </c>
      <c r="N6" t="s">
        <v>14</v>
      </c>
      <c r="P6" t="s">
        <v>10</v>
      </c>
      <c r="Q6" t="s">
        <v>9</v>
      </c>
      <c r="R6" t="s">
        <v>11</v>
      </c>
      <c r="S6" t="s">
        <v>11</v>
      </c>
      <c r="T6" t="s">
        <v>14</v>
      </c>
      <c r="U6" t="s">
        <v>26</v>
      </c>
    </row>
    <row r="7" spans="1:21" ht="15" thickBot="1" x14ac:dyDescent="0.35">
      <c r="B7" s="7">
        <v>8</v>
      </c>
      <c r="C7" s="8">
        <v>0.89400000000000002</v>
      </c>
      <c r="D7" s="5">
        <f>ROUND(K7*1000,1)</f>
        <v>12.5</v>
      </c>
      <c r="E7" s="6">
        <f>ROUND(U7,1)</f>
        <v>3.2</v>
      </c>
      <c r="G7">
        <f>C7/2/B7</f>
        <v>5.5875000000000001E-2</v>
      </c>
      <c r="H7">
        <f>ASIN(G7)*2</f>
        <v>0.11180822938503968</v>
      </c>
      <c r="I7">
        <f>H7*180/PI()</f>
        <v>6.4061396585933652</v>
      </c>
      <c r="J7">
        <f>$B$7^2*(H7-SIN(H7))/2</f>
        <v>7.449867973984059E-3</v>
      </c>
      <c r="K7">
        <f>B7-SQRT(B7^2-C7^2/4)</f>
        <v>1.2497824726430906E-2</v>
      </c>
      <c r="L7">
        <f>K7*C7-J7</f>
        <v>3.723187331445171E-3</v>
      </c>
      <c r="M7">
        <f>L7/C7</f>
        <v>4.1646390732048896E-3</v>
      </c>
      <c r="N7">
        <f>2*SQRT((2*B7-M7)*M7)</f>
        <v>0.51620492424101561</v>
      </c>
      <c r="O7">
        <f>N7/2/B7</f>
        <v>3.2262807765063475E-2</v>
      </c>
      <c r="P7">
        <f>ASIN(O7)*2</f>
        <v>6.453681477468802E-2</v>
      </c>
      <c r="Q7">
        <f>P7*180/PI()</f>
        <v>3.6976871098071586</v>
      </c>
      <c r="R7">
        <f>$B$7^2*(P7-SIN(P7))/2</f>
        <v>1.4332794245919267E-3</v>
      </c>
      <c r="S7">
        <f>R7</f>
        <v>1.4332794245919267E-3</v>
      </c>
      <c r="T7">
        <f>(S7+R7)/C7</f>
        <v>3.2064416657537512E-3</v>
      </c>
      <c r="U7">
        <f>T7*1000</f>
        <v>3.2064416657537511</v>
      </c>
    </row>
    <row r="22" spans="22:22" x14ac:dyDescent="0.3">
      <c r="V22" t="s">
        <v>28</v>
      </c>
    </row>
  </sheetData>
  <mergeCells count="4">
    <mergeCell ref="D5:D6"/>
    <mergeCell ref="E5:E6"/>
    <mergeCell ref="A1:F1"/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Rugosité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jgb</dc:creator>
  <cp:lastModifiedBy>jgb</cp:lastModifiedBy>
  <dcterms:created xsi:type="dcterms:W3CDTF">2022-01-17T10:21:31Z</dcterms:created>
  <dcterms:modified xsi:type="dcterms:W3CDTF">2022-01-18T17:58:46Z</dcterms:modified>
</cp:coreProperties>
</file>